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80" yWindow="210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C40" i="9"/>
  <c r="CO39" i="9"/>
  <c r="CO40" i="9" s="1"/>
  <c r="BW39" i="9"/>
  <c r="BE39" i="9"/>
  <c r="AM39" i="9"/>
  <c r="C39" i="9"/>
  <c r="BW38" i="9"/>
  <c r="AM38" i="9"/>
  <c r="C38" i="9"/>
  <c r="CO37" i="9"/>
  <c r="CO38" i="9" s="1"/>
  <c r="BW37" i="9"/>
  <c r="AM37" i="9"/>
  <c r="CO36" i="9"/>
  <c r="BW36" i="9"/>
  <c r="AM36" i="9"/>
  <c r="CO35" i="9"/>
  <c r="BW35" i="9"/>
  <c r="C35" i="9"/>
  <c r="CO34" i="9"/>
  <c r="BW34"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l="1"/>
  <c r="U36" i="9" l="1"/>
  <c r="U37" i="9" l="1"/>
  <c r="U38" i="9" l="1"/>
  <c r="U39" i="9" s="1"/>
  <c r="U40" i="9" s="1"/>
  <c r="AM34" i="9" l="1"/>
  <c r="AM35" i="9" s="1"/>
  <c r="BE34" i="9" s="1"/>
  <c r="BE35" i="9" s="1"/>
  <c r="BE36" i="9" s="1"/>
  <c r="BE37" i="9" s="1"/>
  <c r="BE38" i="9" s="1"/>
</calcChain>
</file>

<file path=xl/sharedStrings.xml><?xml version="1.0" encoding="utf-8"?>
<sst xmlns="http://schemas.openxmlformats.org/spreadsheetml/2006/main" count="1115" uniqueCount="609">
  <si>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</si>
  <si>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</si>
  <si>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</si>
  <si>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</si>
  <si>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</si>
  <si>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</si>
  <si>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</si>
  <si>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</si>
  <si>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</si>
  <si>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</si>
  <si>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</si>
  <si>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</si>
  <si>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</si>
  <si>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</si>
  <si>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</si>
  <si>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</si>
  <si>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</si>
  <si>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</si>
  <si>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</si>
  <si>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</si>
  <si>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</si>
  <si>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</si>
  <si>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</si>
  <si>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</si>
  <si>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</si>
  <si>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</si>
  <si>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</si>
  <si>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</si>
  <si>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</si>
  <si>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</si>
  <si>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</si>
  <si>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</si>
  <si>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</si>
  <si>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</si>
  <si>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</si>
  <si>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</si>
  <si>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</si>
  <si>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</si>
  <si>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</si>
  <si>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</si>
  <si>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</si>
  <si>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</si>
  <si>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</si>
  <si>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</si>
  <si>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</si>
  <si>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</si>
  <si>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</si>
  <si>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</si>
  <si>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</si>
  <si>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</si>
  <si>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</si>
  <si>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</si>
  <si>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</si>
  <si>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</si>
  <si>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</si>
  <si>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</si>
  <si>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</si>
  <si>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</si>
  <si>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</si>
  <si>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</si>
  <si>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</si>
  <si>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</si>
  <si>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</si>
  <si>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</si>
  <si>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</si>
  <si>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</si>
  <si>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</si>
  <si>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</si>
  <si>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</si>
  <si>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</si>
  <si>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</si>
  <si>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</si>
  <si>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</si>
  <si>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</si>
  <si>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</si>
  <si>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</si>
  <si>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</si>
  <si>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</si>
  <si>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</si>
  <si>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</si>
  <si>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</si>
  <si>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</si>
  <si>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</si>
  <si>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</si>
  <si>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</si>
  <si>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</si>
  <si>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</si>
  <si>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</si>
  <si>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</si>
  <si>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</si>
  <si>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</si>
  <si>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</si>
  <si>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</si>
  <si>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</si>
  <si>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</si>
  <si>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</si>
  <si>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</si>
  <si>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</si>
  <si>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</si>
  <si>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</si>
  <si>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</si>
  <si>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</si>
  <si>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</si>
  <si>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</si>
  <si>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</si>
  <si>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</si>
  <si>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</si>
  <si>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</si>
  <si>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</si>
  <si>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</si>
  <si>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</si>
  <si>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</si>
  <si>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</si>
  <si>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</si>
  <si>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</si>
  <si>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</si>
  <si>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</si>
  <si>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</si>
  <si>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</si>
  <si>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</si>
  <si>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</si>
  <si>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</si>
  <si>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</si>
  <si>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</si>
  <si>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</si>
  <si>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</si>
  <si>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</si>
  <si>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</si>
  <si>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</si>
  <si>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</si>
  <si>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</si>
  <si>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</si>
  <si>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</si>
  <si>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</si>
  <si>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</si>
  <si>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</si>
  <si>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</si>
  <si>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</si>
  <si>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</si>
  <si>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</si>
  <si>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</si>
  <si>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</si>
  <si>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</si>
  <si>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</si>
  <si>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</si>
  <si>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</si>
  <si>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</si>
  <si>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</si>
  <si>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</si>
  <si>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</si>
  <si>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</si>
  <si>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</si>
  <si>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</si>
  <si>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</si>
  <si>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</si>
  <si>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</si>
  <si>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</si>
  <si>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</si>
  <si>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</si>
  <si>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</si>
  <si>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</si>
  <si>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</si>
  <si>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</si>
  <si>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</si>
  <si>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</si>
  <si>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</si>
  <si>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</si>
  <si>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</si>
  <si>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</si>
  <si>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</si>
  <si>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</si>
  <si>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</si>
  <si>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</si>
  <si>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</si>
  <si>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</si>
  <si>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</si>
  <si>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</si>
  <si>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</si>
  <si>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</si>
  <si>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</si>
  <si>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</si>
  <si>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</si>
  <si>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</si>
  <si>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</si>
  <si>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</si>
  <si>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</si>
  <si>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</si>
  <si>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</si>
  <si>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</si>
  <si>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</si>
  <si>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</si>
  <si>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</si>
  <si>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</si>
  <si>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</si>
  <si>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</si>
  <si>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</si>
  <si>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</si>
  <si>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</si>
  <si>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</si>
  <si>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</si>
  <si>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</si>
  <si>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</si>
  <si>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</si>
  <si>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</si>
  <si>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</si>
  <si>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</si>
  <si>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</si>
  <si>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</si>
  <si>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</si>
  <si>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</si>
  <si>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</si>
  <si>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</si>
  <si>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</si>
  <si>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</si>
  <si>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</si>
  <si>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</si>
  <si>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</si>
  <si>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</si>
  <si>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</si>
  <si>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</si>
  <si>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</si>
  <si>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</si>
  <si>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</si>
  <si>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</si>
  <si>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</si>
  <si>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</si>
  <si>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</si>
  <si>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</si>
  <si>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</si>
  <si>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</si>
  <si>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</si>
  <si>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</si>
  <si>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</si>
  <si>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</si>
  <si>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</si>
  <si>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</si>
  <si>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</si>
  <si>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</si>
  <si>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</si>
  <si>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</si>
  <si>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</si>
  <si>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</si>
  <si>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</si>
  <si>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</si>
  <si>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</si>
  <si>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</si>
  <si>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</si>
  <si>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</si>
  <si>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</si>
  <si>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</si>
  <si>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</si>
  <si>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</si>
  <si>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</si>
  <si>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</si>
  <si>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</si>
  <si>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</si>
  <si>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</si>
  <si>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</si>
  <si>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</si>
  <si>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</si>
  <si>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</si>
  <si>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</si>
  <si>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</si>
  <si>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</si>
  <si>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</si>
  <si>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</si>
  <si>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</si>
  <si>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</si>
  <si>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</si>
  <si>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</si>
  <si>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</si>
  <si>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</si>
  <si>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</si>
  <si>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</si>
  <si>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</si>
  <si>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</si>
  <si>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</si>
  <si>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</si>
  <si>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</si>
  <si>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</si>
  <si>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</si>
  <si>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</si>
  <si>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</si>
  <si>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</si>
  <si>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</si>
  <si>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</si>
  <si>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</si>
  <si>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</si>
  <si>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</si>
  <si>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</si>
  <si>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</si>
  <si>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</si>
  <si>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</si>
  <si>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</si>
  <si>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</si>
  <si>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</si>
  <si>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</si>
  <si>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</si>
  <si>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</si>
  <si>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</si>
  <si>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</si>
  <si>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</si>
  <si>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</si>
  <si>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</si>
  <si>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</si>
  <si>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</si>
  <si>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</si>
  <si>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</si>
  <si>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</si>
  <si>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</si>
  <si>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</si>
  <si>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</si>
  <si>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</si>
  <si>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</si>
  <si>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</si>
  <si>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</si>
  <si>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</si>
  <si>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</si>
  <si>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</si>
  <si>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</si>
  <si>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</si>
  <si>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</si>
  <si>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</si>
  <si>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</si>
  <si>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</si>
  <si>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</si>
  <si>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</si>
  <si>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</si>
  <si>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</si>
  <si>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</si>
  <si>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</si>
  <si>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</si>
  <si>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</si>
  <si>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</si>
  <si>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</si>
  <si>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</si>
  <si>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</si>
  <si>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</si>
  <si>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</si>
  <si>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</si>
  <si>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</si>
  <si>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</si>
  <si>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</si>
  <si>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</si>
  <si>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</si>
  <si>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</si>
  <si>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</si>
  <si>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</si>
  <si>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</si>
  <si>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</si>
  <si>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</si>
  <si>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</si>
  <si>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</si>
  <si>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</si>
  <si>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</si>
  <si>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</si>
  <si>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</si>
  <si>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</si>
  <si>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</si>
  <si>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</si>
  <si>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</si>
  <si>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</si>
  <si>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</si>
  <si>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</si>
  <si>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</si>
  <si>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</si>
  <si>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</si>
  <si>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</si>
  <si>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</si>
  <si>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</si>
  <si>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</si>
  <si>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</si>
  <si>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</si>
  <si>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</si>
  <si>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</si>
  <si>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</si>
  <si>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</si>
  <si>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</si>
  <si>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</si>
  <si>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</si>
  <si>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</si>
  <si>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</si>
  <si>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</si>
  <si>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</si>
  <si>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</si>
  <si>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</si>
  <si>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</si>
  <si>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</si>
  <si>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</si>
  <si>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</si>
  <si>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</si>
  <si>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</si>
  <si>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</si>
  <si>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</si>
  <si>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</si>
  <si>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</si>
  <si>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</si>
  <si>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</si>
  <si>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</si>
  <si>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</si>
  <si>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</si>
  <si>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</si>
  <si>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</si>
  <si>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</si>
  <si>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</si>
  <si>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</si>
  <si>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</si>
  <si>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</si>
  <si>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</si>
  <si>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</si>
  <si>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</si>
  <si>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</si>
  <si>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</si>
  <si>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</si>
  <si>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</si>
  <si>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</si>
  <si>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</si>
  <si>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</si>
  <si>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</si>
  <si>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</si>
  <si>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</si>
  <si>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</si>
  <si>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</si>
  <si>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</si>
  <si>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</si>
  <si>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</si>
  <si>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</si>
  <si>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</si>
  <si>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</si>
  <si>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</si>
  <si>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</si>
  <si>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</si>
  <si>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</si>
  <si>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</si>
  <si>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</si>
  <si>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</si>
  <si>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</si>
  <si>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</si>
  <si>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</si>
  <si>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</si>
  <si>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</si>
  <si>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</si>
  <si>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</si>
  <si>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</si>
  <si>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</si>
  <si>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</si>
  <si>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</si>
  <si>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</si>
  <si>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</si>
  <si>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</si>
  <si>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</si>
  <si>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</si>
  <si>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</si>
  <si>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</si>
  <si>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</si>
  <si>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</si>
  <si>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</si>
  <si>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</si>
  <si>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</si>
  <si>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</si>
  <si>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特定環境保全公共下水道事業会計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</si>
  <si>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</si>
  <si>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</si>
  <si>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</si>
  <si>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</si>
  <si>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</si>
  <si>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</si>
  <si>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</si>
  <si>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</si>
  <si>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</si>
  <si>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</si>
  <si>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</si>
  <si>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</si>
  <si>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</si>
  <si>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</si>
  <si>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</si>
  <si>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</si>
  <si>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</si>
  <si>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</si>
  <si>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</si>
  <si>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</si>
  <si>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</si>
  <si>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</si>
  <si>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</si>
  <si>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</si>
  <si>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</si>
  <si>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</si>
  <si>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</si>
  <si>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</si>
  <si>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</si>
  <si>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</si>
  <si>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</si>
  <si>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</si>
  <si>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</si>
  <si>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</si>
  <si>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</si>
  <si>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</si>
  <si>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</si>
  <si>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</si>
  <si>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</si>
  <si>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</si>
  <si>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</si>
  <si>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</si>
  <si>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</si>
  <si>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</si>
  <si>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</si>
  <si>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</si>
  <si>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</si>
  <si>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</si>
  <si>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</si>
  <si>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</si>
  <si>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</si>
  <si>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</si>
  <si>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</si>
  <si>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</si>
  <si>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</si>
  <si>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</si>
  <si>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</si>
  <si>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</si>
  <si>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</si>
  <si>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</si>
  <si>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</si>
  <si>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</si>
  <si>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</si>
  <si>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</si>
  <si>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</si>
  <si>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</si>
  <si>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</si>
  <si>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</si>
  <si>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</si>
  <si>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</si>
  <si>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</si>
  <si>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</si>
  <si>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</si>
  <si>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</si>
  <si>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</si>
  <si>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</si>
  <si>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</si>
  <si>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</si>
  <si>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</si>
  <si>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</si>
  <si>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</si>
  <si>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</si>
  <si>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</si>
  <si>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</si>
  <si>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4.29</t>
  </si>
  <si>
    <t>▲ 0.04</t>
  </si>
  <si>
    <t>▲ 0.80</t>
  </si>
  <si>
    <t>病院事業会計</t>
  </si>
  <si>
    <t>国民健康保険事業会計</t>
  </si>
  <si>
    <t>水道事業会計</t>
  </si>
  <si>
    <t>一般会計</t>
  </si>
  <si>
    <t>介護保険事業会計</t>
  </si>
  <si>
    <t>競輪事業会計</t>
  </si>
  <si>
    <t>後期高齢者医療事業会計</t>
  </si>
  <si>
    <t>駐車場事業会計</t>
  </si>
  <si>
    <t>その他会計（赤字）</t>
  </si>
  <si>
    <t>その他会計（黒字）</t>
  </si>
  <si>
    <t>-</t>
    <phoneticPr fontId="5"/>
  </si>
  <si>
    <t>-</t>
    <phoneticPr fontId="2"/>
  </si>
  <si>
    <t>-</t>
    <phoneticPr fontId="2"/>
  </si>
  <si>
    <t>-</t>
    <phoneticPr fontId="2"/>
  </si>
  <si>
    <t>基金繰入金815</t>
    <rPh sb="0" eb="2">
      <t>キキン</t>
    </rPh>
    <rPh sb="2" eb="4">
      <t>クリイレ</t>
    </rPh>
    <rPh sb="4" eb="5">
      <t>キン</t>
    </rPh>
    <phoneticPr fontId="2"/>
  </si>
  <si>
    <t>-</t>
    <phoneticPr fontId="2"/>
  </si>
  <si>
    <t>-</t>
    <phoneticPr fontId="2"/>
  </si>
  <si>
    <t>-</t>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</si>
  <si>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</si>
  <si>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</si>
  <si>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</si>
  <si>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</si>
  <si>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</si>
  <si>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</si>
  <si>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</si>
  <si>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3">
      <t>オオガキシ</t>
    </rPh>
    <rPh sb="3" eb="5">
      <t>アンパチ</t>
    </rPh>
    <rPh sb="5" eb="6">
      <t>グン</t>
    </rPh>
    <rPh sb="6" eb="8">
      <t>アンパチ</t>
    </rPh>
    <rPh sb="8" eb="9">
      <t>チョウ</t>
    </rPh>
    <rPh sb="9" eb="10">
      <t>ヒガシ</t>
    </rPh>
    <rPh sb="10" eb="12">
      <t>ヤスナカ</t>
    </rPh>
    <rPh sb="12" eb="14">
      <t>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</si>
  <si>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</si>
  <si>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</si>
  <si>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</si>
  <si>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</si>
  <si>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7">
      <t>カイ</t>
    </rPh>
    <rPh sb="7" eb="8">
      <t>カン</t>
    </rPh>
    <rPh sb="8" eb="10">
      <t>クミアイ</t>
    </rPh>
    <phoneticPr fontId="2"/>
  </si>
  <si>
    <t>大垣市勤労者福祉サービスセンター</t>
    <rPh sb="0" eb="3">
      <t>オオガキシ</t>
    </rPh>
    <rPh sb="3" eb="6">
      <t>キンロウシャ</t>
    </rPh>
    <rPh sb="6" eb="8">
      <t>フクシ</t>
    </rPh>
    <phoneticPr fontId="2"/>
  </si>
  <si>
    <t>大垣市文化事業団</t>
    <rPh sb="0" eb="3">
      <t>オオガキシ</t>
    </rPh>
    <rPh sb="3" eb="5">
      <t>ブンカ</t>
    </rPh>
    <rPh sb="5" eb="8">
      <t>ジギョウダン</t>
    </rPh>
    <phoneticPr fontId="2"/>
  </si>
  <si>
    <t>樽見鉄道株式会社</t>
    <rPh sb="0" eb="2">
      <t>タルミ</t>
    </rPh>
    <rPh sb="2" eb="4">
      <t>テツドウ</t>
    </rPh>
    <rPh sb="4" eb="8">
      <t>カブシキガイシャ</t>
    </rPh>
    <phoneticPr fontId="2"/>
  </si>
  <si>
    <t>大垣地方市場冷蔵</t>
    <rPh sb="0" eb="2">
      <t>オオガキ</t>
    </rPh>
    <rPh sb="2" eb="4">
      <t>チホウ</t>
    </rPh>
    <rPh sb="4" eb="6">
      <t>イチバ</t>
    </rPh>
    <rPh sb="6" eb="8">
      <t>レイゾウ</t>
    </rPh>
    <phoneticPr fontId="2"/>
  </si>
  <si>
    <t>大垣市土地開発公社</t>
    <rPh sb="0" eb="3">
      <t>オオガキシ</t>
    </rPh>
    <rPh sb="3" eb="5">
      <t>トチ</t>
    </rPh>
    <rPh sb="5" eb="7">
      <t>カイハツ</t>
    </rPh>
    <rPh sb="7" eb="9">
      <t>コウシャ</t>
    </rPh>
    <phoneticPr fontId="2"/>
  </si>
  <si>
    <t>かみいしづ緑の村公社</t>
    <rPh sb="5" eb="6">
      <t>ミドリ</t>
    </rPh>
    <rPh sb="7" eb="8">
      <t>ムラ</t>
    </rPh>
    <rPh sb="8" eb="10">
      <t>コウシャ</t>
    </rPh>
    <phoneticPr fontId="2"/>
  </si>
  <si>
    <t>○</t>
    <phoneticPr fontId="2"/>
  </si>
  <si>
    <t>養老線管理機構</t>
    <rPh sb="0" eb="3">
      <t>ヨウロウセン</t>
    </rPh>
    <rPh sb="3" eb="5">
      <t>カンリ</t>
    </rPh>
    <rPh sb="5" eb="7">
      <t>キコウ</t>
    </rPh>
    <phoneticPr fontId="2"/>
  </si>
  <si>
    <t>基金繰入金144</t>
    <rPh sb="0" eb="2">
      <t>キキン</t>
    </rPh>
    <rPh sb="2" eb="4">
      <t>クリイレ</t>
    </rPh>
    <rPh sb="4" eb="5">
      <t>キン</t>
    </rPh>
    <phoneticPr fontId="2"/>
  </si>
  <si>
    <t>基金繰入金222</t>
    <rPh sb="0" eb="2">
      <t>キキン</t>
    </rPh>
    <rPh sb="2" eb="4">
      <t>クリイレ</t>
    </rPh>
    <rPh sb="4" eb="5">
      <t>キン</t>
    </rPh>
    <phoneticPr fontId="2"/>
  </si>
  <si>
    <t>法適用</t>
    <rPh sb="0" eb="1">
      <t>ホウ</t>
    </rPh>
    <rPh sb="1" eb="3">
      <t>テキヨウ</t>
    </rPh>
    <phoneticPr fontId="2"/>
  </si>
  <si>
    <t>-</t>
    <phoneticPr fontId="2"/>
  </si>
  <si>
    <t>-</t>
    <phoneticPr fontId="2"/>
  </si>
  <si>
    <t>-</t>
    <phoneticPr fontId="2"/>
  </si>
  <si>
    <t>基金繰入金150</t>
    <rPh sb="0" eb="2">
      <t>キキン</t>
    </rPh>
    <rPh sb="2" eb="4">
      <t>クリイレ</t>
    </rPh>
    <rPh sb="4" eb="5">
      <t>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</si>
  <si>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</si>
  <si>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</si>
  <si>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</si>
  <si>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</si>
  <si>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</si>
  <si>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地方債の新規発行はあるものの類似団体等と比較して低い水準にある。有形固定資産減価償却率については類似団体等を大きく上回っているが、これは施設の維持管理を長寿命化計画等により適切に進めてきたためである。今後は公共施設等総合管理計画や個別施設計画を策定していく中で、将来の需要を見通した上で公共施設等の集約、規模の縮小、廃止等の検討を進めるとともに、老朽化に伴う更新等を重視することで新規整備の抑制に努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</si>
  <si>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</si>
  <si>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</si>
  <si>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</si>
  <si>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</si>
  <si>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</si>
  <si>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</si>
  <si>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低い水準にあり、近年改善傾向が続いている。将来負担比率は臨時財政対策債、一般廃棄物処理事業債や公共用地先行取得事業債の発行などにより将来負担額が増加。また、将来負担額から差し引く充当可能財源等も、充当可能基金現在高は増加しているものの、都市計画税算入見込額や地方債現在高等に係る基準財政需要額算入見込額の減により減少したため、平成27年度よりも上昇した。類似団体と比較すると他団体の将来負担比率が大きく上昇したため、低い水準となってはいるが、今後も後世への負担を軽減するよう、事業実施の適正化を図り、財政の健全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</si>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</sst>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52215</c:v>
                </c:pt>
                <c:pt idx="1">
                  <c:v>50558</c:v>
                </c:pt>
                <c:pt idx="2">
                  <c:v>52065</c:v>
                </c:pt>
                <c:pt idx="3">
                  <c:v>53312</c:v>
                </c:pt>
                <c:pt idx="4">
                  <c:v>62969</c:v>
                </c:pt>
              </c:numCache>
            </c:numRef>
          </c:val>
          <c:smooth val="0"/>
        </c:ser>
        <c:dLbls>
          <c:showLegendKey val="0"/>
          <c:showVal val="0"/>
          <c:showCatName val="0"/>
          <c:showSerName val="0"/>
          <c:showPercent val="0"/>
          <c:showBubbleSize val="0"/>
        </c:dLbls>
        <c:marker val="1"/>
        <c:smooth val="0"/>
        <c:axId val="118955392"/>
        <c:axId val="118973952"/>
      </c:lineChart>
      <c:catAx>
        <c:axId val="11895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73952"/>
        <c:crosses val="autoZero"/>
        <c:auto val="1"/>
        <c:lblAlgn val="ctr"/>
        <c:lblOffset val="100"/>
        <c:tickLblSkip val="1"/>
        <c:tickMarkSkip val="1"/>
        <c:noMultiLvlLbl val="0"/>
      </c:catAx>
      <c:valAx>
        <c:axId val="118973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5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4.08</c:v>
                </c:pt>
                <c:pt idx="1">
                  <c:v>5.27</c:v>
                </c:pt>
                <c:pt idx="2">
                  <c:v>6.01</c:v>
                </c:pt>
                <c:pt idx="3">
                  <c:v>6.7</c:v>
                </c:pt>
                <c:pt idx="4">
                  <c:v>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11.26</c:v>
                </c:pt>
                <c:pt idx="1">
                  <c:v>13.37</c:v>
                </c:pt>
                <c:pt idx="2">
                  <c:v>12.45</c:v>
                </c:pt>
                <c:pt idx="3">
                  <c:v>13.06</c:v>
                </c:pt>
                <c:pt idx="4">
                  <c:v>12.68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137344"/>
        <c:axId val="134138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-4.29</c:v>
                </c:pt>
                <c:pt idx="1">
                  <c:v>3.44</c:v>
                </c:pt>
                <c:pt idx="2">
                  <c:v>-0.04</c:v>
                </c:pt>
                <c:pt idx="3">
                  <c:v>1.3</c:v>
                </c:pt>
                <c:pt idx="4">
                  <c:v>-0.8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137344"/>
        <c:axId val="134138880"/>
      </c:lineChart>
      <c:catAx>
        <c:axId val="1341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138880"/>
        <c:crosses val="autoZero"/>
        <c:auto val="1"/>
        <c:lblAlgn val="ctr"/>
        <c:lblOffset val="100"/>
        <c:tickLblSkip val="1"/>
        <c:tickMarkSkip val="1"/>
        <c:noMultiLvlLbl val="0"/>
      </c:catAx>
      <c:valAx>
        <c:axId val="13413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0.05</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0.05</c:v>
                </c:pt>
                <c:pt idx="4">
                  <c:v>#N/A</c:v>
                </c:pt>
                <c:pt idx="5">
                  <c:v>0.1</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2.85</c:v>
                </c:pt>
                <c:pt idx="2">
                  <c:v>#N/A</c:v>
                </c:pt>
                <c:pt idx="3">
                  <c:v>2.91</c:v>
                </c:pt>
                <c:pt idx="4">
                  <c:v>#N/A</c:v>
                </c:pt>
                <c:pt idx="5">
                  <c:v>3.04</c:v>
                </c:pt>
                <c:pt idx="6">
                  <c:v>#N/A</c:v>
                </c:pt>
                <c:pt idx="7">
                  <c:v>3.31</c:v>
                </c:pt>
                <c:pt idx="8">
                  <c:v>#N/A</c:v>
                </c:pt>
                <c:pt idx="9">
                  <c:v>3.51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2.46</c:v>
                </c:pt>
                <c:pt idx="2">
                  <c:v>#N/A</c:v>
                </c:pt>
                <c:pt idx="3">
                  <c:v>2.52</c:v>
                </c:pt>
                <c:pt idx="4">
                  <c:v>#N/A</c:v>
                </c:pt>
                <c:pt idx="5">
                  <c:v>2.5099999999999998</c:v>
                </c:pt>
                <c:pt idx="6">
                  <c:v>#N/A</c:v>
                </c:pt>
                <c:pt idx="7">
                  <c:v>3.3</c:v>
                </c:pt>
                <c:pt idx="8">
                  <c:v>#N/A</c:v>
                </c:pt>
                <c:pt idx="9">
                  <c:v>4.01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4.07</c:v>
                </c:pt>
                <c:pt idx="2">
                  <c:v>#N/A</c:v>
                </c:pt>
                <c:pt idx="3">
                  <c:v>5.26</c:v>
                </c:pt>
                <c:pt idx="4">
                  <c:v>#N/A</c:v>
                </c:pt>
                <c:pt idx="5">
                  <c:v>6.01</c:v>
                </c:pt>
                <c:pt idx="6">
                  <c:v>#N/A</c:v>
                </c:pt>
                <c:pt idx="7">
                  <c:v>6.69</c:v>
                </c:pt>
                <c:pt idx="8">
                  <c:v>#N/A</c:v>
                </c:pt>
                <c:pt idx="9">
                  <c:v>6.09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5.85</c:v>
                </c:pt>
                <c:pt idx="2">
                  <c:v>#N/A</c:v>
                </c:pt>
                <c:pt idx="3">
                  <c:v>6.39</c:v>
                </c:pt>
                <c:pt idx="4">
                  <c:v>#N/A</c:v>
                </c:pt>
                <c:pt idx="5">
                  <c:v>6.68</c:v>
                </c:pt>
                <c:pt idx="6">
                  <c:v>#N/A</c:v>
                </c:pt>
                <c:pt idx="7">
                  <c:v>6.7</c:v>
                </c:pt>
                <c:pt idx="8">
                  <c:v>#N/A</c:v>
                </c:pt>
                <c:pt idx="9">
                  <c:v>6.75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5.51</c:v>
                </c:pt>
                <c:pt idx="2">
                  <c:v>#N/A</c:v>
                </c:pt>
                <c:pt idx="3">
                  <c:v>6.42</c:v>
                </c:pt>
                <c:pt idx="4">
                  <c:v>#N/A</c:v>
                </c:pt>
                <c:pt idx="5">
                  <c:v>6.37</c:v>
                </c:pt>
                <c:pt idx="6">
                  <c:v>#N/A</c:v>
                </c:pt>
                <c:pt idx="7">
                  <c:v>6.55</c:v>
                </c:pt>
                <c:pt idx="8">
                  <c:v>#N/A</c:v>
                </c:pt>
                <c:pt idx="9">
                  <c:v>7.64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66.28</c:v>
                </c:pt>
                <c:pt idx="2">
                  <c:v>#N/A</c:v>
                </c:pt>
                <c:pt idx="3">
                  <c:v>73.88</c:v>
                </c:pt>
                <c:pt idx="4">
                  <c:v>#N/A</c:v>
                </c:pt>
                <c:pt idx="5">
                  <c:v>74.95</c:v>
                </c:pt>
                <c:pt idx="6">
                  <c:v>#N/A</c:v>
                </c:pt>
                <c:pt idx="7">
                  <c:v>78.7</c:v>
                </c:pt>
                <c:pt idx="8">
                  <c:v>#N/A</c:v>
                </c:pt>
                <c:pt idx="9">
                  <c:v>78.64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916736"/>
        <c:axId val="134922624"/>
      </c:barChart>
      <c:catAx>
        <c:axId val="1349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922624"/>
        <c:crosses val="autoZero"/>
        <c:auto val="1"/>
        <c:lblAlgn val="ctr"/>
        <c:lblOffset val="100"/>
        <c:tickLblSkip val="1"/>
        <c:tickMarkSkip val="1"/>
        <c:noMultiLvlLbl val="0"/>
      </c:catAx>
      <c:valAx>
        <c:axId val="1349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1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5743</c:v>
                </c:pt>
                <c:pt idx="5">
                  <c:v>6080</c:v>
                </c:pt>
                <c:pt idx="8">
                  <c:v>6579</c:v>
                </c:pt>
                <c:pt idx="11">
                  <c:v>6431</c:v>
                </c:pt>
                <c:pt idx="14">
                  <c:v>6634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214</c:v>
                </c:pt>
                <c:pt idx="3">
                  <c:v>213</c:v>
                </c:pt>
                <c:pt idx="6">
                  <c:v>211</c:v>
                </c:pt>
                <c:pt idx="9">
                  <c:v>205</c:v>
                </c:pt>
                <c:pt idx="12">
                  <c:v>203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330</c:v>
                </c:pt>
                <c:pt idx="3">
                  <c:v>301</c:v>
                </c:pt>
                <c:pt idx="6">
                  <c:v>241</c:v>
                </c:pt>
                <c:pt idx="9">
                  <c:v>129</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1193</c:v>
                </c:pt>
                <c:pt idx="3">
                  <c:v>1260</c:v>
                </c:pt>
                <c:pt idx="6">
                  <c:v>1325</c:v>
                </c:pt>
                <c:pt idx="9">
                  <c:v>1298</c:v>
                </c:pt>
                <c:pt idx="12">
                  <c:v>1499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4755</c:v>
                </c:pt>
                <c:pt idx="3">
                  <c:v>4970</c:v>
                </c:pt>
                <c:pt idx="6">
                  <c:v>4967</c:v>
                </c:pt>
                <c:pt idx="9">
                  <c:v>5100</c:v>
                </c:pt>
                <c:pt idx="12">
                  <c:v>5212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609152"/>
        <c:axId val="5531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750</c:v>
                </c:pt>
                <c:pt idx="2">
                  <c:v>#N/A</c:v>
                </c:pt>
                <c:pt idx="3">
                  <c:v>#N/A</c:v>
                </c:pt>
                <c:pt idx="4">
                  <c:v>664</c:v>
                </c:pt>
                <c:pt idx="5">
                  <c:v>#N/A</c:v>
                </c:pt>
                <c:pt idx="6">
                  <c:v>#N/A</c:v>
                </c:pt>
                <c:pt idx="7">
                  <c:v>165</c:v>
                </c:pt>
                <c:pt idx="8">
                  <c:v>#N/A</c:v>
                </c:pt>
                <c:pt idx="9">
                  <c:v>#N/A</c:v>
                </c:pt>
                <c:pt idx="10">
                  <c:v>301</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609152"/>
        <c:axId val="55316864"/>
      </c:lineChart>
      <c:catAx>
        <c:axId val="1346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16864"/>
        <c:crosses val="autoZero"/>
        <c:auto val="1"/>
        <c:lblAlgn val="ctr"/>
        <c:lblOffset val="100"/>
        <c:tickLblSkip val="1"/>
        <c:tickMarkSkip val="1"/>
        <c:noMultiLvlLbl val="0"/>
      </c:catAx>
      <c:valAx>
        <c:axId val="5531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0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62232</c:v>
                </c:pt>
                <c:pt idx="5">
                  <c:v>62835</c:v>
                </c:pt>
                <c:pt idx="8">
                  <c:v>62280</c:v>
                </c:pt>
                <c:pt idx="11">
                  <c:v>62557</c:v>
                </c:pt>
                <c:pt idx="14">
                  <c:v>61951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21375</c:v>
                </c:pt>
                <c:pt idx="5">
                  <c:v>21904</c:v>
                </c:pt>
                <c:pt idx="8">
                  <c:v>22765</c:v>
                </c:pt>
                <c:pt idx="11">
                  <c:v>23170</c:v>
                </c:pt>
                <c:pt idx="14">
                  <c:v>23067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10419</c:v>
                </c:pt>
                <c:pt idx="5">
                  <c:v>11410</c:v>
                </c:pt>
                <c:pt idx="8">
                  <c:v>11141</c:v>
                </c:pt>
                <c:pt idx="11">
                  <c:v>12590</c:v>
                </c:pt>
                <c:pt idx="14">
                  <c:v>13094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3472</c:v>
                </c:pt>
                <c:pt idx="3">
                  <c:v>4653</c:v>
                </c:pt>
                <c:pt idx="6">
                  <c:v>4402</c:v>
                </c:pt>
                <c:pt idx="9">
                  <c:v>3799</c:v>
                </c:pt>
                <c:pt idx="12">
                  <c:v>3164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9253</c:v>
                </c:pt>
                <c:pt idx="3">
                  <c:v>8914</c:v>
                </c:pt>
                <c:pt idx="6">
                  <c:v>8283</c:v>
                </c:pt>
                <c:pt idx="9">
                  <c:v>7859</c:v>
                </c:pt>
                <c:pt idx="12">
                  <c:v>8023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946</c:v>
                </c:pt>
                <c:pt idx="3">
                  <c:v>728</c:v>
                </c:pt>
                <c:pt idx="6">
                  <c:v>809</c:v>
                </c:pt>
                <c:pt idx="9">
                  <c:v>831</c:v>
                </c:pt>
                <c:pt idx="12">
                  <c:v>885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19589</c:v>
                </c:pt>
                <c:pt idx="3">
                  <c:v>19709</c:v>
                </c:pt>
                <c:pt idx="6">
                  <c:v>19901</c:v>
                </c:pt>
                <c:pt idx="9">
                  <c:v>19909</c:v>
                </c:pt>
                <c:pt idx="12">
                  <c:v>20193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9744</c:v>
                </c:pt>
                <c:pt idx="3">
                  <c:v>7597</c:v>
                </c:pt>
                <c:pt idx="6">
                  <c:v>6850</c:v>
                </c:pt>
                <c:pt idx="9">
                  <c:v>6559</c:v>
                </c:pt>
                <c:pt idx="12">
                  <c:v>4986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57874</c:v>
                </c:pt>
                <c:pt idx="3">
                  <c:v>59675</c:v>
                </c:pt>
                <c:pt idx="6">
                  <c:v>61695</c:v>
                </c:pt>
                <c:pt idx="9">
                  <c:v>63352</c:v>
                </c:pt>
                <c:pt idx="12">
                  <c:v>65555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7431424"/>
        <c:axId val="10743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6851</c:v>
                </c:pt>
                <c:pt idx="2">
                  <c:v>#N/A</c:v>
                </c:pt>
                <c:pt idx="3">
                  <c:v>#N/A</c:v>
                </c:pt>
                <c:pt idx="4">
                  <c:v>5126</c:v>
                </c:pt>
                <c:pt idx="5">
                  <c:v>#N/A</c:v>
                </c:pt>
                <c:pt idx="6">
                  <c:v>#N/A</c:v>
                </c:pt>
                <c:pt idx="7">
                  <c:v>5754</c:v>
                </c:pt>
                <c:pt idx="8">
                  <c:v>#N/A</c:v>
                </c:pt>
                <c:pt idx="9">
                  <c:v>#N/A</c:v>
                </c:pt>
                <c:pt idx="10">
                  <c:v>3992</c:v>
                </c:pt>
                <c:pt idx="11">
                  <c:v>#N/A</c:v>
                </c:pt>
                <c:pt idx="12">
                  <c:v>#N/A</c:v>
                </c:pt>
                <c:pt idx="13">
                  <c:v>4694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7431424"/>
        <c:axId val="107433344"/>
      </c:lineChart>
      <c:catAx>
        <c:axId val="1074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433344"/>
        <c:crosses val="autoZero"/>
        <c:auto val="1"/>
        <c:lblAlgn val="ctr"/>
        <c:lblOffset val="100"/>
        <c:tickLblSkip val="1"/>
        <c:tickMarkSkip val="1"/>
        <c:noMultiLvlLbl val="0"/>
      </c:catAx>
      <c:valAx>
        <c:axId val="10743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3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74.099999999999994</c:v>
                </c:pt>
              </c:numCache>
            </c:numRef>
          </c:xVal>
          <c:yVal>
            <c:numRef>
              <c:f>公会計指標分析・財政指標組合せ分析表!$K$51:$O$51</c:f>
              <c:numCache>
                <c:formatCode>#,##0.0;"▲ "#,##0.0</c:formatCode>
                <c:ptCount val="5"/>
                <c:pt idx="4">
                  <c:v>15.6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68.3</c:v>
                </c:pt>
              </c:numCache>
            </c:numRef>
          </c:xVal>
          <c:yVal>
            <c:numRef>
              <c:f>公会計指標分析・財政指標組合せ分析表!$K$55:$O$55</c:f>
              <c:numCache>
                <c:formatCode>#,##0.0;"▲ "#,##0.0</c:formatCode>
                <c:ptCount val="5"/>
                <c:pt idx="4">
                  <c:v>24.1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717824"/>
        <c:axId val="134719744"/>
      </c:scatterChart>
      <c:valAx>
        <c:axId val="134717824"/>
        <c:scaling>
          <c:orientation val="minMax"/>
          <c:max val="74.599999999999994"/>
          <c:min val="67.9000000000000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19744"/>
        <c:crosses val="autoZero"/>
        <c:crossBetween val="midCat"/>
      </c:valAx>
      <c:valAx>
        <c:axId val="134719744"/>
        <c:scaling>
          <c:orientation val="minMax"/>
          <c:max val="25.6"/>
          <c:min val="1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17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2.9</c:v>
                </c:pt>
                <c:pt idx="1">
                  <c:v>2.2999999999999998</c:v>
                </c:pt>
                <c:pt idx="2">
                  <c:v>1.7</c:v>
                </c:pt>
                <c:pt idx="3">
                  <c:v>1.2</c:v>
                </c:pt>
                <c:pt idx="4">
                  <c:v>0.9</c:v>
                </c:pt>
              </c:numCache>
            </c:numRef>
          </c:xVal>
          <c:yVal>
            <c:numRef>
              <c:f>公会計指標分析・財政指標組合せ分析表!$K$73:$O$73</c:f>
              <c:numCache>
                <c:formatCode>#,##0.0;"▲ "#,##0.0</c:formatCode>
                <c:ptCount val="5"/>
                <c:pt idx="0">
                  <c:v>22.9</c:v>
                </c:pt>
                <c:pt idx="1">
                  <c:v>17</c:v>
                </c:pt>
                <c:pt idx="2">
                  <c:v>19.3</c:v>
                </c:pt>
                <c:pt idx="3">
                  <c:v>13.3</c:v>
                </c:pt>
                <c:pt idx="4">
                  <c:v>15.6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149120"/>
        <c:axId val="140151040"/>
      </c:scatterChart>
      <c:valAx>
        <c:axId val="140149120"/>
        <c:scaling>
          <c:orientation val="minMax"/>
          <c:max val="7.3"/>
          <c:min val="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51040"/>
        <c:crosses val="autoZero"/>
        <c:crossBetween val="midCat"/>
      </c:valAx>
      <c:valAx>
        <c:axId val="140151040"/>
        <c:scaling>
          <c:orientation val="minMax"/>
          <c:max val="4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149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年度の財政力指数は、市町村民税の法人税割の増収等により基準財政需要額全体で</a:t>
          </a:r>
          <a:r>
            <a:rPr kumimoji="1" lang="en-US" altLang="ja-JP" sz="1300">
              <a:latin typeface="ＭＳ Ｐゴシック"/>
            </a:rPr>
            <a:t>1,092</a:t>
          </a:r>
          <a:r>
            <a:rPr kumimoji="1" lang="ja-JP" altLang="en-US" sz="1300">
              <a:latin typeface="ＭＳ Ｐゴシック"/>
            </a:rPr>
            <a:t>百万円の増となったことにより、単年度では</a:t>
          </a:r>
          <a:r>
            <a:rPr kumimoji="1" lang="en-US" altLang="ja-JP" sz="1300">
              <a:latin typeface="ＭＳ Ｐゴシック"/>
            </a:rPr>
            <a:t>0.895</a:t>
          </a:r>
          <a:r>
            <a:rPr kumimoji="1" lang="ja-JP" altLang="en-US" sz="1300">
              <a:latin typeface="ＭＳ Ｐゴシック"/>
            </a:rPr>
            <a:t>と前年度（</a:t>
          </a:r>
          <a:r>
            <a:rPr kumimoji="1" lang="en-US" altLang="ja-JP" sz="1300">
              <a:latin typeface="ＭＳ Ｐゴシック"/>
            </a:rPr>
            <a:t>0.880</a:t>
          </a:r>
          <a:r>
            <a:rPr kumimoji="1" lang="ja-JP" altLang="en-US" sz="1300">
              <a:latin typeface="ＭＳ Ｐゴシック"/>
            </a:rPr>
            <a:t>）より高くなったが、</a:t>
          </a:r>
          <a:r>
            <a:rPr kumimoji="1" lang="en-US" altLang="ja-JP" sz="1300">
              <a:latin typeface="ＭＳ Ｐゴシック"/>
            </a:rPr>
            <a:t>3</a:t>
          </a:r>
          <a:r>
            <a:rPr kumimoji="1" lang="ja-JP" altLang="en-US" sz="1300">
              <a:latin typeface="ＭＳ Ｐゴシック"/>
            </a:rPr>
            <a:t>カ年平均では</a:t>
          </a:r>
          <a:r>
            <a:rPr kumimoji="1" lang="en-US" altLang="ja-JP" sz="1300">
              <a:latin typeface="ＭＳ Ｐゴシック"/>
            </a:rPr>
            <a:t>0.893</a:t>
          </a:r>
          <a:r>
            <a:rPr kumimoji="1" lang="ja-JP" altLang="en-US" sz="1300">
              <a:latin typeface="ＭＳ Ｐゴシック"/>
            </a:rPr>
            <a:t>と前年度同率となった。単年度の財政力指数が比較的高い値であった平成</a:t>
          </a:r>
          <a:r>
            <a:rPr kumimoji="1" lang="en-US" altLang="ja-JP" sz="1300">
              <a:latin typeface="ＭＳ Ｐゴシック"/>
            </a:rPr>
            <a:t>21</a:t>
          </a:r>
          <a:r>
            <a:rPr kumimoji="1" lang="ja-JP" altLang="en-US" sz="1300">
              <a:latin typeface="ＭＳ Ｐゴシック"/>
            </a:rPr>
            <a:t>年度に比べるといまだ下回る水準となっており、今後とも、歳入確保や歳出抑制への取り組みを通じて、財政基盤の強化に努める。</a:t>
          </a:r>
          <a:endParaRPr kumimoji="1" lang="en-US" altLang="ja-JP" sz="1300">
            <a:latin typeface="ＭＳ Ｐゴシック"/>
          </a:endParaRPr>
        </a:p>
        <a:p>
          <a:r>
            <a:rPr kumimoji="1" lang="ja-JP" altLang="en-US" sz="1300">
              <a:latin typeface="ＭＳ Ｐゴシック"/>
            </a:rPr>
            <a:t>≪単年度財政力指数≫</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21</a:t>
          </a:r>
          <a:r>
            <a:rPr kumimoji="1" lang="ja-JP" altLang="en-US" sz="1300">
              <a:latin typeface="ＭＳ Ｐゴシック"/>
            </a:rPr>
            <a:t>年度　</a:t>
          </a:r>
          <a:r>
            <a:rPr kumimoji="1" lang="en-US" altLang="ja-JP" sz="1300">
              <a:latin typeface="ＭＳ Ｐゴシック"/>
            </a:rPr>
            <a:t>0.951</a:t>
          </a:r>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　</a:t>
          </a:r>
          <a:r>
            <a:rPr kumimoji="1" lang="en-US" altLang="ja-JP" sz="1300">
              <a:latin typeface="ＭＳ Ｐゴシック"/>
            </a:rPr>
            <a:t>0.905</a:t>
          </a:r>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　</a:t>
          </a:r>
          <a:r>
            <a:rPr kumimoji="1" lang="en-US" altLang="ja-JP" sz="1300">
              <a:latin typeface="ＭＳ Ｐゴシック"/>
            </a:rPr>
            <a:t>0.880</a:t>
          </a:r>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　</a:t>
          </a:r>
          <a:r>
            <a:rPr kumimoji="1" lang="en-US" altLang="ja-JP" sz="1300">
              <a:latin typeface="ＭＳ Ｐゴシック"/>
            </a:rPr>
            <a:t>0.895</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70" name="直線コネクタ 69"/>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144235</xdr:rowOff>
    </xdr:to>
    <xdr:cxnSp macro="">
      <xdr:nvCxnSpPr>
        <xdr:cNvPr id="73" name="直線コネクタ 72"/>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127000</xdr:rowOff>
    </xdr:to>
    <xdr:cxnSp macro="">
      <xdr:nvCxnSpPr>
        <xdr:cNvPr id="76" name="直線コネクタ 75"/>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144235</xdr:rowOff>
    </xdr:to>
    <xdr:cxnSp macro="">
      <xdr:nvCxnSpPr>
        <xdr:cNvPr id="79" name="直線コネクタ 78"/>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1" name="円/楕円 90"/>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2" name="テキスト ボックス 91"/>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経常収支比率は分母となる経常一般財源が地方消費税交付金及び普通交付税の減により前年度比</a:t>
          </a:r>
          <a:r>
            <a:rPr kumimoji="1" lang="en-US" altLang="ja-JP" sz="1300">
              <a:latin typeface="ＭＳ Ｐゴシック"/>
            </a:rPr>
            <a:t>1,691</a:t>
          </a:r>
          <a:r>
            <a:rPr kumimoji="1" lang="ja-JP" altLang="en-US" sz="1300">
              <a:latin typeface="ＭＳ Ｐゴシック"/>
            </a:rPr>
            <a:t>百万円の減となった一方、分子となる経常経費充当一般財源が前年に比べ</a:t>
          </a:r>
          <a:r>
            <a:rPr kumimoji="1" lang="en-US" altLang="ja-JP" sz="1300">
              <a:latin typeface="ＭＳ Ｐゴシック"/>
            </a:rPr>
            <a:t>170</a:t>
          </a:r>
          <a:r>
            <a:rPr kumimoji="1" lang="ja-JP" altLang="en-US" sz="1300">
              <a:latin typeface="ＭＳ Ｐゴシック"/>
            </a:rPr>
            <a:t>百万円の減（人件費</a:t>
          </a:r>
          <a:r>
            <a:rPr kumimoji="1" lang="en-US" altLang="ja-JP" sz="1300">
              <a:latin typeface="ＭＳ Ｐゴシック"/>
            </a:rPr>
            <a:t>504</a:t>
          </a:r>
          <a:r>
            <a:rPr kumimoji="1" lang="ja-JP" altLang="en-US" sz="1300">
              <a:latin typeface="ＭＳ Ｐゴシック"/>
            </a:rPr>
            <a:t>百万円減、繰出金</a:t>
          </a:r>
          <a:r>
            <a:rPr kumimoji="1" lang="en-US" altLang="ja-JP" sz="1300">
              <a:latin typeface="ＭＳ Ｐゴシック"/>
            </a:rPr>
            <a:t>267</a:t>
          </a:r>
          <a:r>
            <a:rPr kumimoji="1" lang="ja-JP" altLang="en-US" sz="1300">
              <a:latin typeface="ＭＳ Ｐゴシック"/>
            </a:rPr>
            <a:t>百万円増ほか）に留まったため、前年度比</a:t>
          </a:r>
          <a:r>
            <a:rPr kumimoji="1" lang="en-US" altLang="ja-JP" sz="1300">
              <a:latin typeface="ＭＳ Ｐゴシック"/>
            </a:rPr>
            <a:t>3.6</a:t>
          </a:r>
          <a:r>
            <a:rPr kumimoji="1" lang="ja-JP" altLang="en-US" sz="1300">
              <a:latin typeface="ＭＳ Ｐゴシック"/>
            </a:rPr>
            <a:t>ポイント増となった（臨時財政対策債を経常一般財源等から除いた場合は、前年度比</a:t>
          </a:r>
          <a:r>
            <a:rPr kumimoji="1" lang="en-US" altLang="ja-JP" sz="1300">
              <a:latin typeface="ＭＳ Ｐゴシック"/>
            </a:rPr>
            <a:t>1.7</a:t>
          </a:r>
          <a:r>
            <a:rPr kumimoji="1" lang="ja-JP" altLang="en-US" sz="1300">
              <a:latin typeface="ＭＳ Ｐゴシック"/>
            </a:rPr>
            <a:t>ポイント増）。</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64</xdr:row>
      <xdr:rowOff>143933</xdr:rowOff>
    </xdr:to>
    <xdr:cxnSp macro="">
      <xdr:nvCxnSpPr>
        <xdr:cNvPr id="133" name="直線コネクタ 132"/>
        <xdr:cNvCxnSpPr/>
      </xdr:nvCxnSpPr>
      <xdr:spPr>
        <a:xfrm>
          <a:off x="4114800" y="1082717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25823</xdr:rowOff>
    </xdr:from>
    <xdr:to>
      <xdr:col>6</xdr:col>
      <xdr:colOff>0</xdr:colOff>
      <xdr:row>65</xdr:row>
      <xdr:rowOff>69004</xdr:rowOff>
    </xdr:to>
    <xdr:cxnSp macro="">
      <xdr:nvCxnSpPr>
        <xdr:cNvPr id="136" name="直線コネクタ 135"/>
        <xdr:cNvCxnSpPr/>
      </xdr:nvCxnSpPr>
      <xdr:spPr>
        <a:xfrm flipV="1">
          <a:off x="3225800" y="1082717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69004</xdr:rowOff>
    </xdr:to>
    <xdr:cxnSp macro="">
      <xdr:nvCxnSpPr>
        <xdr:cNvPr id="139" name="直線コネクタ 138"/>
        <xdr:cNvCxnSpPr/>
      </xdr:nvCxnSpPr>
      <xdr:spPr>
        <a:xfrm>
          <a:off x="2336800" y="109156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65</xdr:row>
      <xdr:rowOff>77046</xdr:rowOff>
    </xdr:to>
    <xdr:cxnSp macro="">
      <xdr:nvCxnSpPr>
        <xdr:cNvPr id="142" name="直線コネクタ 141"/>
        <xdr:cNvCxnSpPr/>
      </xdr:nvCxnSpPr>
      <xdr:spPr>
        <a:xfrm flipV="1">
          <a:off x="1447800" y="109156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2" name="円/楕円 151"/>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109660</xdr:rowOff>
    </xdr:from>
    <xdr:ext cx="762000" cy="259045"/>
    <xdr:sp macro="" textlink="">
      <xdr:nvSpPr>
        <xdr:cNvPr id="153"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4" name="円/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55" name="テキスト ボックス 15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6" name="円/楕円 155"/>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57" name="テキスト ボックス 156"/>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8" name="円/楕円 157"/>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3827</xdr:rowOff>
    </xdr:from>
    <xdr:ext cx="762000" cy="259045"/>
    <xdr:sp macro="" textlink="">
      <xdr:nvSpPr>
        <xdr:cNvPr id="159" name="テキスト ボックス 15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60" name="円/楕円 159"/>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61" name="テキスト ボックス 160"/>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人件費は、人事院勧告による給与改定の影響による増があるものの、共済組合負担金において、追加費用負担率が下がった</a:t>
          </a:r>
          <a:r>
            <a:rPr kumimoji="1" lang="ja-JP" altLang="en-US" sz="1300" baseline="0">
              <a:latin typeface="ＭＳ Ｐゴシック"/>
            </a:rPr>
            <a:t>ことにより負担金が減少したため、前年度比</a:t>
          </a:r>
          <a:r>
            <a:rPr kumimoji="1" lang="en-US" altLang="ja-JP" sz="1300" baseline="0">
              <a:latin typeface="ＭＳ Ｐゴシック"/>
            </a:rPr>
            <a:t>131</a:t>
          </a:r>
          <a:r>
            <a:rPr kumimoji="1" lang="ja-JP" altLang="en-US" sz="1300" baseline="0">
              <a:latin typeface="ＭＳ Ｐゴシック"/>
            </a:rPr>
            <a:t>百万円の減、物件費は固定資産（土地・家屋）評価替事業費や赤坂総合センター解体事業費の増などにより前年度比</a:t>
          </a:r>
          <a:r>
            <a:rPr kumimoji="1" lang="en-US" altLang="ja-JP" sz="1300" baseline="0">
              <a:latin typeface="ＭＳ Ｐゴシック"/>
            </a:rPr>
            <a:t>65</a:t>
          </a:r>
          <a:r>
            <a:rPr kumimoji="1" lang="ja-JP" altLang="en-US" sz="1300" baseline="0">
              <a:latin typeface="ＭＳ Ｐゴシック"/>
            </a:rPr>
            <a:t>百万円の増となり、人件費・物件費等の決算額は前年度比</a:t>
          </a:r>
          <a:r>
            <a:rPr kumimoji="1" lang="en-US" altLang="ja-JP" sz="1300" baseline="0">
              <a:latin typeface="ＭＳ Ｐゴシック"/>
            </a:rPr>
            <a:t>59</a:t>
          </a:r>
          <a:r>
            <a:rPr kumimoji="1" lang="ja-JP" altLang="en-US" sz="1300" baseline="0">
              <a:latin typeface="ＭＳ Ｐゴシック"/>
            </a:rPr>
            <a:t>百万円の減となった。</a:t>
          </a:r>
          <a:endParaRPr kumimoji="1" lang="en-US" altLang="ja-JP" sz="13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85398</xdr:rowOff>
    </xdr:from>
    <xdr:to>
      <xdr:col>7</xdr:col>
      <xdr:colOff>152400</xdr:colOff>
      <xdr:row>84</xdr:row>
      <xdr:rowOff>88559</xdr:rowOff>
    </xdr:to>
    <xdr:cxnSp macro="">
      <xdr:nvCxnSpPr>
        <xdr:cNvPr id="194" name="直線コネクタ 193"/>
        <xdr:cNvCxnSpPr/>
      </xdr:nvCxnSpPr>
      <xdr:spPr>
        <a:xfrm flipV="1">
          <a:off x="4114800" y="14487198"/>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77820</xdr:rowOff>
    </xdr:from>
    <xdr:to>
      <xdr:col>6</xdr:col>
      <xdr:colOff>0</xdr:colOff>
      <xdr:row>84</xdr:row>
      <xdr:rowOff>88559</xdr:rowOff>
    </xdr:to>
    <xdr:cxnSp macro="">
      <xdr:nvCxnSpPr>
        <xdr:cNvPr id="197" name="直線コネクタ 196"/>
        <xdr:cNvCxnSpPr/>
      </xdr:nvCxnSpPr>
      <xdr:spPr>
        <a:xfrm>
          <a:off x="3225800" y="14479620"/>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135111</xdr:rowOff>
    </xdr:from>
    <xdr:to>
      <xdr:col>4</xdr:col>
      <xdr:colOff>482600</xdr:colOff>
      <xdr:row>84</xdr:row>
      <xdr:rowOff>77820</xdr:rowOff>
    </xdr:to>
    <xdr:cxnSp macro="">
      <xdr:nvCxnSpPr>
        <xdr:cNvPr id="200" name="直線コネクタ 199"/>
        <xdr:cNvCxnSpPr/>
      </xdr:nvCxnSpPr>
      <xdr:spPr>
        <a:xfrm>
          <a:off x="2336800" y="14365461"/>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135111</xdr:rowOff>
    </xdr:from>
    <xdr:to>
      <xdr:col>3</xdr:col>
      <xdr:colOff>279400</xdr:colOff>
      <xdr:row>83</xdr:row>
      <xdr:rowOff>171137</xdr:rowOff>
    </xdr:to>
    <xdr:cxnSp macro="">
      <xdr:nvCxnSpPr>
        <xdr:cNvPr id="203" name="直線コネクタ 202"/>
        <xdr:cNvCxnSpPr/>
      </xdr:nvCxnSpPr>
      <xdr:spPr>
        <a:xfrm flipV="1">
          <a:off x="1447800" y="14365461"/>
          <a:ext cx="889000" cy="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34598</xdr:rowOff>
    </xdr:from>
    <xdr:to>
      <xdr:col>7</xdr:col>
      <xdr:colOff>203200</xdr:colOff>
      <xdr:row>84</xdr:row>
      <xdr:rowOff>136198</xdr:rowOff>
    </xdr:to>
    <xdr:sp macro="" textlink="">
      <xdr:nvSpPr>
        <xdr:cNvPr id="213" name="円/楕円 212"/>
        <xdr:cNvSpPr/>
      </xdr:nvSpPr>
      <xdr:spPr>
        <a:xfrm>
          <a:off x="4902200" y="14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51125</xdr:rowOff>
    </xdr:from>
    <xdr:ext cx="762000" cy="259045"/>
    <xdr:sp macro="" textlink="">
      <xdr:nvSpPr>
        <xdr:cNvPr id="214" name="人件費・物件費等の状況該当値テキスト"/>
        <xdr:cNvSpPr txBox="1"/>
      </xdr:nvSpPr>
      <xdr:spPr>
        <a:xfrm>
          <a:off x="5041900" y="1428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37759</xdr:rowOff>
    </xdr:from>
    <xdr:to>
      <xdr:col>6</xdr:col>
      <xdr:colOff>50800</xdr:colOff>
      <xdr:row>84</xdr:row>
      <xdr:rowOff>139359</xdr:rowOff>
    </xdr:to>
    <xdr:sp macro="" textlink="">
      <xdr:nvSpPr>
        <xdr:cNvPr id="215" name="円/楕円 214"/>
        <xdr:cNvSpPr/>
      </xdr:nvSpPr>
      <xdr:spPr>
        <a:xfrm>
          <a:off x="4064000" y="14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149536</xdr:rowOff>
    </xdr:from>
    <xdr:ext cx="736600" cy="259045"/>
    <xdr:sp macro="" textlink="">
      <xdr:nvSpPr>
        <xdr:cNvPr id="216" name="テキスト ボックス 215"/>
        <xdr:cNvSpPr txBox="1"/>
      </xdr:nvSpPr>
      <xdr:spPr>
        <a:xfrm>
          <a:off x="3733800" y="1420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27020</xdr:rowOff>
    </xdr:from>
    <xdr:to>
      <xdr:col>4</xdr:col>
      <xdr:colOff>533400</xdr:colOff>
      <xdr:row>84</xdr:row>
      <xdr:rowOff>128620</xdr:rowOff>
    </xdr:to>
    <xdr:sp macro="" textlink="">
      <xdr:nvSpPr>
        <xdr:cNvPr id="217" name="円/楕円 216"/>
        <xdr:cNvSpPr/>
      </xdr:nvSpPr>
      <xdr:spPr>
        <a:xfrm>
          <a:off x="3175000" y="144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138797</xdr:rowOff>
    </xdr:from>
    <xdr:ext cx="762000" cy="259045"/>
    <xdr:sp macro="" textlink="">
      <xdr:nvSpPr>
        <xdr:cNvPr id="218" name="テキスト ボックス 217"/>
        <xdr:cNvSpPr txBox="1"/>
      </xdr:nvSpPr>
      <xdr:spPr>
        <a:xfrm>
          <a:off x="2844800" y="1419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84311</xdr:rowOff>
    </xdr:from>
    <xdr:to>
      <xdr:col>3</xdr:col>
      <xdr:colOff>330200</xdr:colOff>
      <xdr:row>84</xdr:row>
      <xdr:rowOff>14461</xdr:rowOff>
    </xdr:to>
    <xdr:sp macro="" textlink="">
      <xdr:nvSpPr>
        <xdr:cNvPr id="219" name="円/楕円 218"/>
        <xdr:cNvSpPr/>
      </xdr:nvSpPr>
      <xdr:spPr>
        <a:xfrm>
          <a:off x="2286000" y="143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24638</xdr:rowOff>
    </xdr:from>
    <xdr:ext cx="762000" cy="259045"/>
    <xdr:sp macro="" textlink="">
      <xdr:nvSpPr>
        <xdr:cNvPr id="220" name="テキスト ボックス 219"/>
        <xdr:cNvSpPr txBox="1"/>
      </xdr:nvSpPr>
      <xdr:spPr>
        <a:xfrm>
          <a:off x="1955800" y="1408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120337</xdr:rowOff>
    </xdr:from>
    <xdr:to>
      <xdr:col>2</xdr:col>
      <xdr:colOff>127000</xdr:colOff>
      <xdr:row>84</xdr:row>
      <xdr:rowOff>50487</xdr:rowOff>
    </xdr:to>
    <xdr:sp macro="" textlink="">
      <xdr:nvSpPr>
        <xdr:cNvPr id="221" name="円/楕円 220"/>
        <xdr:cNvSpPr/>
      </xdr:nvSpPr>
      <xdr:spPr>
        <a:xfrm>
          <a:off x="1397000" y="143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60664</xdr:rowOff>
    </xdr:from>
    <xdr:ext cx="762000" cy="259045"/>
    <xdr:sp macro="" textlink="">
      <xdr:nvSpPr>
        <xdr:cNvPr id="222" name="テキスト ボックス 221"/>
        <xdr:cNvSpPr txBox="1"/>
      </xdr:nvSpPr>
      <xdr:spPr>
        <a:xfrm>
          <a:off x="1066800" y="141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国家公務員給与が「国家公務員の給与の改定及び臨時特例に関する法律」に基づき、時限的な削減措置を講じた結果、</a:t>
          </a:r>
          <a:r>
            <a:rPr kumimoji="1" lang="en-US" altLang="ja-JP" sz="1300">
              <a:solidFill>
                <a:schemeClr val="dk1"/>
              </a:solidFill>
              <a:effectLst/>
              <a:latin typeface="+mn-lt"/>
              <a:ea typeface="+mn-ea"/>
              <a:cs typeface="+mn-cs"/>
            </a:rPr>
            <a:t>H24</a:t>
          </a:r>
          <a:r>
            <a:rPr kumimoji="1" lang="ja-JP" altLang="ja-JP" sz="1300">
              <a:solidFill>
                <a:schemeClr val="dk1"/>
              </a:solidFill>
              <a:effectLst/>
              <a:latin typeface="+mn-lt"/>
              <a:ea typeface="+mn-ea"/>
              <a:cs typeface="+mn-cs"/>
            </a:rPr>
            <a:t>については国と比して</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ポイント程度高い数値となったが、措置が終了した後は、国と同程度の水準となっている。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89202</xdr:rowOff>
    </xdr:to>
    <xdr:cxnSp macro="">
      <xdr:nvCxnSpPr>
        <xdr:cNvPr id="258" name="直線コネクタ 257"/>
        <xdr:cNvCxnSpPr/>
      </xdr:nvCxnSpPr>
      <xdr:spPr>
        <a:xfrm>
          <a:off x="16179800" y="1458201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59"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8768</xdr:rowOff>
    </xdr:from>
    <xdr:to>
      <xdr:col>23</xdr:col>
      <xdr:colOff>406400</xdr:colOff>
      <xdr:row>85</xdr:row>
      <xdr:rowOff>8768</xdr:rowOff>
    </xdr:to>
    <xdr:cxnSp macro="">
      <xdr:nvCxnSpPr>
        <xdr:cNvPr id="261" name="直線コネクタ 260"/>
        <xdr:cNvCxnSpPr/>
      </xdr:nvCxnSpPr>
      <xdr:spPr>
        <a:xfrm>
          <a:off x="15290800" y="14582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3" name="テキスト ボックス 26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8768</xdr:rowOff>
    </xdr:to>
    <xdr:cxnSp macro="">
      <xdr:nvCxnSpPr>
        <xdr:cNvPr id="264" name="直線コネクタ 263"/>
        <xdr:cNvCxnSpPr/>
      </xdr:nvCxnSpPr>
      <xdr:spPr>
        <a:xfrm>
          <a:off x="14401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23784</xdr:rowOff>
    </xdr:from>
    <xdr:ext cx="762000" cy="259045"/>
    <xdr:sp macro="" textlink="">
      <xdr:nvSpPr>
        <xdr:cNvPr id="266" name="テキスト ボックス 265"/>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82248</xdr:rowOff>
    </xdr:to>
    <xdr:cxnSp macro="">
      <xdr:nvCxnSpPr>
        <xdr:cNvPr id="267" name="直線コネクタ 266"/>
        <xdr:cNvCxnSpPr/>
      </xdr:nvCxnSpPr>
      <xdr:spPr>
        <a:xfrm flipV="1">
          <a:off x="13512800" y="1454754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68" name="フローチャート : 判断 267"/>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35275</xdr:rowOff>
    </xdr:from>
    <xdr:ext cx="762000" cy="259045"/>
    <xdr:sp macro="" textlink="">
      <xdr:nvSpPr>
        <xdr:cNvPr id="269" name="テキスト ボックス 268"/>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131734</xdr:rowOff>
    </xdr:from>
    <xdr:ext cx="762000" cy="259045"/>
    <xdr:sp macro="" textlink="">
      <xdr:nvSpPr>
        <xdr:cNvPr id="271" name="テキスト ボックス 270"/>
        <xdr:cNvSpPr txBox="1"/>
      </xdr:nvSpPr>
      <xdr:spPr>
        <a:xfrm>
          <a:off x="13131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7" name="円/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105729</xdr:rowOff>
    </xdr:from>
    <xdr:ext cx="762000" cy="259045"/>
    <xdr:sp macro="" textlink="">
      <xdr:nvSpPr>
        <xdr:cNvPr id="278" name="給与水準   （国との比較）該当値テキスト"/>
        <xdr:cNvSpPr txBox="1"/>
      </xdr:nvSpPr>
      <xdr:spPr>
        <a:xfrm>
          <a:off x="17106900" y="145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9" name="円/楕円 278"/>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80" name="テキスト ボックス 27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129418</xdr:rowOff>
    </xdr:from>
    <xdr:to>
      <xdr:col>22</xdr:col>
      <xdr:colOff>254000</xdr:colOff>
      <xdr:row>85</xdr:row>
      <xdr:rowOff>59568</xdr:rowOff>
    </xdr:to>
    <xdr:sp macro="" textlink="">
      <xdr:nvSpPr>
        <xdr:cNvPr id="281" name="円/楕円 280"/>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44345</xdr:rowOff>
    </xdr:from>
    <xdr:ext cx="762000" cy="259045"/>
    <xdr:sp macro="" textlink="">
      <xdr:nvSpPr>
        <xdr:cNvPr id="282" name="テキスト ボックス 281"/>
        <xdr:cNvSpPr txBox="1"/>
      </xdr:nvSpPr>
      <xdr:spPr>
        <a:xfrm>
          <a:off x="14909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3" name="円/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4" name="テキスト ボックス 283"/>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85" name="円/楕円 284"/>
        <xdr:cNvSpPr/>
      </xdr:nvSpPr>
      <xdr:spPr>
        <a:xfrm>
          <a:off x="13462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86" name="テキスト ボックス 285"/>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b="0" i="0" baseline="0">
              <a:solidFill>
                <a:schemeClr val="dk1"/>
              </a:solidFill>
              <a:effectLst/>
              <a:latin typeface="+mn-lt"/>
              <a:ea typeface="+mn-ea"/>
              <a:cs typeface="+mn-cs"/>
            </a:rPr>
            <a:t>「第五次定員適正化計画」に基づき、定員適正化のための取り組みを積極的に進めた結果、病院部門を除く職員数は、平成</a:t>
          </a:r>
          <a:r>
            <a:rPr kumimoji="1" lang="en-US" altLang="ja-JP" sz="1300" b="0" i="0" baseline="0">
              <a:solidFill>
                <a:schemeClr val="dk1"/>
              </a:solidFill>
              <a:effectLst/>
              <a:latin typeface="+mn-lt"/>
              <a:ea typeface="+mn-ea"/>
              <a:cs typeface="+mn-cs"/>
            </a:rPr>
            <a:t>22</a:t>
          </a:r>
          <a:r>
            <a:rPr kumimoji="1" lang="ja-JP" altLang="ja-JP" sz="1300" b="0" i="0" baseline="0">
              <a:solidFill>
                <a:schemeClr val="dk1"/>
              </a:solidFill>
              <a:effectLst/>
              <a:latin typeface="+mn-lt"/>
              <a:ea typeface="+mn-ea"/>
              <a:cs typeface="+mn-cs"/>
            </a:rPr>
            <a:t>年</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月</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日現在の</a:t>
          </a:r>
          <a:r>
            <a:rPr kumimoji="1" lang="en-US" altLang="ja-JP" sz="1300" b="0" i="0" baseline="0">
              <a:solidFill>
                <a:schemeClr val="dk1"/>
              </a:solidFill>
              <a:effectLst/>
              <a:latin typeface="+mn-lt"/>
              <a:ea typeface="+mn-ea"/>
              <a:cs typeface="+mn-cs"/>
            </a:rPr>
            <a:t>1,238</a:t>
          </a:r>
          <a:r>
            <a:rPr kumimoji="1" lang="ja-JP" altLang="ja-JP" sz="1300" b="0" i="0" baseline="0">
              <a:solidFill>
                <a:schemeClr val="dk1"/>
              </a:solidFill>
              <a:effectLst/>
              <a:latin typeface="+mn-lt"/>
              <a:ea typeface="+mn-ea"/>
              <a:cs typeface="+mn-cs"/>
            </a:rPr>
            <a:t>人から、平成</a:t>
          </a:r>
          <a:r>
            <a:rPr kumimoji="1" lang="en-US" altLang="ja-JP" sz="1300" b="0" i="0" baseline="0">
              <a:solidFill>
                <a:schemeClr val="dk1"/>
              </a:solidFill>
              <a:effectLst/>
              <a:latin typeface="+mn-lt"/>
              <a:ea typeface="+mn-ea"/>
              <a:cs typeface="+mn-cs"/>
            </a:rPr>
            <a:t>27</a:t>
          </a:r>
          <a:r>
            <a:rPr kumimoji="1" lang="ja-JP" altLang="ja-JP" sz="1300" b="0" i="0" baseline="0">
              <a:solidFill>
                <a:schemeClr val="dk1"/>
              </a:solidFill>
              <a:effectLst/>
              <a:latin typeface="+mn-lt"/>
              <a:ea typeface="+mn-ea"/>
              <a:cs typeface="+mn-cs"/>
            </a:rPr>
            <a:t>年</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月</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日現在で</a:t>
          </a:r>
          <a:r>
            <a:rPr kumimoji="1" lang="en-US" altLang="ja-JP" sz="1300" b="0" i="0" baseline="0">
              <a:solidFill>
                <a:schemeClr val="dk1"/>
              </a:solidFill>
              <a:effectLst/>
              <a:latin typeface="+mn-lt"/>
              <a:ea typeface="+mn-ea"/>
              <a:cs typeface="+mn-cs"/>
            </a:rPr>
            <a:t>1,179</a:t>
          </a:r>
          <a:r>
            <a:rPr kumimoji="1" lang="ja-JP" altLang="ja-JP" sz="1300" b="0" i="0" baseline="0">
              <a:solidFill>
                <a:schemeClr val="dk1"/>
              </a:solidFill>
              <a:effectLst/>
              <a:latin typeface="+mn-lt"/>
              <a:ea typeface="+mn-ea"/>
              <a:cs typeface="+mn-cs"/>
            </a:rPr>
            <a:t>人に減少した。</a:t>
          </a:r>
          <a:r>
            <a:rPr kumimoji="1" lang="ja-JP" altLang="en-US" sz="1300" b="0" i="0" baseline="0">
              <a:solidFill>
                <a:schemeClr val="dk1"/>
              </a:solidFill>
              <a:effectLst/>
              <a:latin typeface="+mn-lt"/>
              <a:ea typeface="+mn-ea"/>
              <a:cs typeface="+mn-cs"/>
            </a:rPr>
            <a:t>今後は、</a:t>
          </a:r>
          <a:r>
            <a:rPr kumimoji="1" lang="ja-JP" altLang="en-US" sz="1300">
              <a:latin typeface="ＭＳ Ｐゴシック"/>
            </a:rPr>
            <a:t>地域創生など新たな課題への対応や市民ニーズの高度化・多様化など、増加する行政需要に対応するため、行政の効率化を図り、安定した行政運営を可能にする体制を維持するため、第六次定員適正化計画（平成</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32</a:t>
          </a:r>
          <a:r>
            <a:rPr kumimoji="1" lang="ja-JP" altLang="en-US" sz="1300">
              <a:latin typeface="ＭＳ Ｐゴシック"/>
            </a:rPr>
            <a:t>年度）に基づき、病院部門を除く職員数が平成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1,179</a:t>
          </a:r>
          <a:r>
            <a:rPr kumimoji="1" lang="ja-JP" altLang="en-US" sz="1300">
              <a:latin typeface="ＭＳ Ｐゴシック"/>
            </a:rPr>
            <a:t>人から平成</a:t>
          </a:r>
          <a:r>
            <a:rPr kumimoji="1" lang="en-US" altLang="ja-JP" sz="1300">
              <a:latin typeface="ＭＳ Ｐゴシック"/>
            </a:rPr>
            <a:t>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日には</a:t>
          </a:r>
          <a:r>
            <a:rPr kumimoji="1" lang="en-US" altLang="ja-JP" sz="1300">
              <a:latin typeface="ＭＳ Ｐゴシック"/>
            </a:rPr>
            <a:t>1,185</a:t>
          </a:r>
          <a:r>
            <a:rPr kumimoji="1" lang="ja-JP" altLang="en-US" sz="1300">
              <a:latin typeface="ＭＳ Ｐゴシック"/>
            </a:rPr>
            <a:t>人となるよう定員の適正化に努めていく。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31327</xdr:rowOff>
    </xdr:from>
    <xdr:to>
      <xdr:col>24</xdr:col>
      <xdr:colOff>558800</xdr:colOff>
      <xdr:row>64</xdr:row>
      <xdr:rowOff>31327</xdr:rowOff>
    </xdr:to>
    <xdr:cxnSp macro="">
      <xdr:nvCxnSpPr>
        <xdr:cNvPr id="321" name="直線コネクタ 320"/>
        <xdr:cNvCxnSpPr/>
      </xdr:nvCxnSpPr>
      <xdr:spPr>
        <a:xfrm>
          <a:off x="16179800" y="1100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22"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31327</xdr:rowOff>
    </xdr:from>
    <xdr:to>
      <xdr:col>23</xdr:col>
      <xdr:colOff>406400</xdr:colOff>
      <xdr:row>64</xdr:row>
      <xdr:rowOff>55456</xdr:rowOff>
    </xdr:to>
    <xdr:cxnSp macro="">
      <xdr:nvCxnSpPr>
        <xdr:cNvPr id="324" name="直線コネクタ 323"/>
        <xdr:cNvCxnSpPr/>
      </xdr:nvCxnSpPr>
      <xdr:spPr>
        <a:xfrm flipV="1">
          <a:off x="15290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6" name="テキスト ボックス 325"/>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55456</xdr:rowOff>
    </xdr:from>
    <xdr:to>
      <xdr:col>22</xdr:col>
      <xdr:colOff>203200</xdr:colOff>
      <xdr:row>64</xdr:row>
      <xdr:rowOff>91652</xdr:rowOff>
    </xdr:to>
    <xdr:cxnSp macro="">
      <xdr:nvCxnSpPr>
        <xdr:cNvPr id="327" name="直線コネクタ 326"/>
        <xdr:cNvCxnSpPr/>
      </xdr:nvCxnSpPr>
      <xdr:spPr>
        <a:xfrm flipV="1">
          <a:off x="14401800" y="110282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8" name="フローチャート : 判断 327"/>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9" name="テキスト ボックス 328"/>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91652</xdr:rowOff>
    </xdr:from>
    <xdr:to>
      <xdr:col>21</xdr:col>
      <xdr:colOff>0</xdr:colOff>
      <xdr:row>64</xdr:row>
      <xdr:rowOff>99695</xdr:rowOff>
    </xdr:to>
    <xdr:cxnSp macro="">
      <xdr:nvCxnSpPr>
        <xdr:cNvPr id="330" name="直線コネクタ 329"/>
        <xdr:cNvCxnSpPr/>
      </xdr:nvCxnSpPr>
      <xdr:spPr>
        <a:xfrm flipV="1">
          <a:off x="13512800" y="110644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1" name="フローチャート : 判断 330"/>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2" name="テキスト ボックス 331"/>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3" name="フローチャート : 判断 332"/>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4" name="テキスト ボックス 333"/>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151977</xdr:rowOff>
    </xdr:from>
    <xdr:to>
      <xdr:col>24</xdr:col>
      <xdr:colOff>609600</xdr:colOff>
      <xdr:row>64</xdr:row>
      <xdr:rowOff>82127</xdr:rowOff>
    </xdr:to>
    <xdr:sp macro="" textlink="">
      <xdr:nvSpPr>
        <xdr:cNvPr id="340" name="円/楕円 339"/>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168504</xdr:rowOff>
    </xdr:from>
    <xdr:ext cx="762000" cy="259045"/>
    <xdr:sp macro="" textlink="">
      <xdr:nvSpPr>
        <xdr:cNvPr id="341" name="定員管理の状況該当値テキスト"/>
        <xdr:cNvSpPr txBox="1"/>
      </xdr:nvSpPr>
      <xdr:spPr>
        <a:xfrm>
          <a:off x="17106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151977</xdr:rowOff>
    </xdr:from>
    <xdr:to>
      <xdr:col>23</xdr:col>
      <xdr:colOff>457200</xdr:colOff>
      <xdr:row>64</xdr:row>
      <xdr:rowOff>82127</xdr:rowOff>
    </xdr:to>
    <xdr:sp macro="" textlink="">
      <xdr:nvSpPr>
        <xdr:cNvPr id="342" name="円/楕円 341"/>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66904</xdr:rowOff>
    </xdr:from>
    <xdr:ext cx="736600" cy="259045"/>
    <xdr:sp macro="" textlink="">
      <xdr:nvSpPr>
        <xdr:cNvPr id="343" name="テキスト ボックス 342"/>
        <xdr:cNvSpPr txBox="1"/>
      </xdr:nvSpPr>
      <xdr:spPr>
        <a:xfrm>
          <a:off x="15798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4656</xdr:rowOff>
    </xdr:from>
    <xdr:to>
      <xdr:col>22</xdr:col>
      <xdr:colOff>254000</xdr:colOff>
      <xdr:row>64</xdr:row>
      <xdr:rowOff>106256</xdr:rowOff>
    </xdr:to>
    <xdr:sp macro="" textlink="">
      <xdr:nvSpPr>
        <xdr:cNvPr id="344" name="円/楕円 343"/>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91033</xdr:rowOff>
    </xdr:from>
    <xdr:ext cx="762000" cy="259045"/>
    <xdr:sp macro="" textlink="">
      <xdr:nvSpPr>
        <xdr:cNvPr id="345" name="テキスト ボックス 344"/>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40852</xdr:rowOff>
    </xdr:from>
    <xdr:to>
      <xdr:col>21</xdr:col>
      <xdr:colOff>50800</xdr:colOff>
      <xdr:row>64</xdr:row>
      <xdr:rowOff>142452</xdr:rowOff>
    </xdr:to>
    <xdr:sp macro="" textlink="">
      <xdr:nvSpPr>
        <xdr:cNvPr id="346" name="円/楕円 345"/>
        <xdr:cNvSpPr/>
      </xdr:nvSpPr>
      <xdr:spPr>
        <a:xfrm>
          <a:off x="14351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127229</xdr:rowOff>
    </xdr:from>
    <xdr:ext cx="762000" cy="259045"/>
    <xdr:sp macro="" textlink="">
      <xdr:nvSpPr>
        <xdr:cNvPr id="347" name="テキスト ボックス 346"/>
        <xdr:cNvSpPr txBox="1"/>
      </xdr:nvSpPr>
      <xdr:spPr>
        <a:xfrm>
          <a:off x="14020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48895</xdr:rowOff>
    </xdr:from>
    <xdr:to>
      <xdr:col>19</xdr:col>
      <xdr:colOff>533400</xdr:colOff>
      <xdr:row>64</xdr:row>
      <xdr:rowOff>150495</xdr:rowOff>
    </xdr:to>
    <xdr:sp macro="" textlink="">
      <xdr:nvSpPr>
        <xdr:cNvPr id="348" name="円/楕円 347"/>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135272</xdr:rowOff>
    </xdr:from>
    <xdr:ext cx="762000" cy="259045"/>
    <xdr:sp macro="" textlink="">
      <xdr:nvSpPr>
        <xdr:cNvPr id="349" name="テキスト ボックス 348"/>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年度の実質公債比率は、平成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カ年平均で算出される。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年度と平成</a:t>
          </a:r>
          <a:r>
            <a:rPr kumimoji="1" lang="en-US" altLang="ja-JP" sz="1300">
              <a:latin typeface="ＭＳ Ｐゴシック"/>
            </a:rPr>
            <a:t>28</a:t>
          </a:r>
          <a:r>
            <a:rPr kumimoji="1" lang="ja-JP" altLang="en-US" sz="1300">
              <a:latin typeface="ＭＳ Ｐゴシック"/>
            </a:rPr>
            <a:t>年度を比較すると、一般会計等公債費が</a:t>
          </a:r>
          <a:r>
            <a:rPr kumimoji="1" lang="en-US" altLang="ja-JP" sz="1300">
              <a:latin typeface="ＭＳ Ｐゴシック"/>
            </a:rPr>
            <a:t>242</a:t>
          </a:r>
          <a:r>
            <a:rPr kumimoji="1" lang="ja-JP" altLang="en-US" sz="1300">
              <a:latin typeface="ＭＳ Ｐゴシック"/>
            </a:rPr>
            <a:t>百万円増加したものの、臨時財政対策債償還費や合併特例債償還費の増加に伴い、災害復旧費等に係る基準財政需要額が増加し、単年度の実質公債比率は</a:t>
          </a:r>
          <a:r>
            <a:rPr kumimoji="1" lang="en-US" altLang="ja-JP" sz="1300">
              <a:latin typeface="ＭＳ Ｐゴシック"/>
            </a:rPr>
            <a:t>1.0</a:t>
          </a:r>
          <a:r>
            <a:rPr kumimoji="1" lang="ja-JP" altLang="en-US" sz="1300">
              <a:latin typeface="ＭＳ Ｐゴシック"/>
            </a:rPr>
            <a:t>ポイント改善、</a:t>
          </a:r>
          <a:r>
            <a:rPr kumimoji="1" lang="en-US" altLang="ja-JP" sz="1300">
              <a:latin typeface="ＭＳ Ｐゴシック"/>
            </a:rPr>
            <a:t>3</a:t>
          </a:r>
          <a:r>
            <a:rPr kumimoji="1" lang="ja-JP" altLang="en-US" sz="1300">
              <a:latin typeface="ＭＳ Ｐゴシック"/>
            </a:rPr>
            <a:t>カ年平均でも改善傾向が続いている。</a:t>
          </a:r>
          <a:endParaRPr kumimoji="1" lang="en-US" altLang="ja-JP" sz="1300">
            <a:latin typeface="ＭＳ Ｐゴシック"/>
          </a:endParaRPr>
        </a:p>
        <a:p>
          <a:r>
            <a:rPr kumimoji="1" lang="ja-JP" altLang="en-US" sz="1300">
              <a:latin typeface="ＭＳ Ｐゴシック"/>
            </a:rPr>
            <a:t>≪単年度実質公債費比率≫</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a:t>
          </a:r>
          <a:r>
            <a:rPr kumimoji="1" lang="ja-JP" altLang="en-US" sz="1300" baseline="0">
              <a:latin typeface="ＭＳ Ｐゴシック"/>
            </a:rPr>
            <a:t> </a:t>
          </a:r>
          <a:r>
            <a:rPr kumimoji="1" lang="en-US" altLang="ja-JP" sz="1300">
              <a:latin typeface="ＭＳ Ｐゴシック"/>
            </a:rPr>
            <a:t>2.2</a:t>
          </a:r>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a:t>
          </a:r>
          <a:r>
            <a:rPr kumimoji="1" lang="ja-JP" altLang="en-US" sz="1300" baseline="0">
              <a:latin typeface="ＭＳ Ｐゴシック"/>
            </a:rPr>
            <a:t> </a:t>
          </a:r>
          <a:r>
            <a:rPr kumimoji="1" lang="en-US" altLang="ja-JP" sz="1300">
              <a:latin typeface="ＭＳ Ｐゴシック"/>
            </a:rPr>
            <a:t>0.6</a:t>
          </a: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a:t>
          </a:r>
          <a:r>
            <a:rPr kumimoji="1" lang="ja-JP" altLang="en-US" sz="1300" baseline="0">
              <a:latin typeface="ＭＳ Ｐゴシック"/>
            </a:rPr>
            <a:t> </a:t>
          </a:r>
          <a:r>
            <a:rPr kumimoji="1" lang="en-US" altLang="ja-JP" sz="1300" baseline="0">
              <a:latin typeface="ＭＳ Ｐゴシック"/>
            </a:rPr>
            <a:t>1.0</a:t>
          </a:r>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 </a:t>
          </a:r>
          <a:r>
            <a:rPr kumimoji="1" lang="en-US" altLang="ja-JP" sz="1300" baseline="0">
              <a:latin typeface="ＭＳ Ｐゴシック"/>
            </a:rPr>
            <a:t>1.2</a:t>
          </a:r>
          <a:r>
            <a:rPr kumimoji="1" lang="ja-JP" altLang="en-US" sz="1300" baseline="0">
              <a:latin typeface="ＭＳ Ｐゴシック"/>
            </a:rPr>
            <a:t>％　</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80857</xdr:rowOff>
    </xdr:from>
    <xdr:to>
      <xdr:col>24</xdr:col>
      <xdr:colOff>558800</xdr:colOff>
      <xdr:row>36</xdr:row>
      <xdr:rowOff>104987</xdr:rowOff>
    </xdr:to>
    <xdr:cxnSp macro="">
      <xdr:nvCxnSpPr>
        <xdr:cNvPr id="383" name="直線コネクタ 382"/>
        <xdr:cNvCxnSpPr/>
      </xdr:nvCxnSpPr>
      <xdr:spPr>
        <a:xfrm flipV="1">
          <a:off x="16179800" y="625305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4"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104987</xdr:rowOff>
    </xdr:from>
    <xdr:to>
      <xdr:col>23</xdr:col>
      <xdr:colOff>406400</xdr:colOff>
      <xdr:row>36</xdr:row>
      <xdr:rowOff>145203</xdr:rowOff>
    </xdr:to>
    <xdr:cxnSp macro="">
      <xdr:nvCxnSpPr>
        <xdr:cNvPr id="386" name="直線コネクタ 385"/>
        <xdr:cNvCxnSpPr/>
      </xdr:nvCxnSpPr>
      <xdr:spPr>
        <a:xfrm flipV="1">
          <a:off x="15290800" y="627718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8" name="テキスト ボックス 38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37</xdr:row>
      <xdr:rowOff>22013</xdr:rowOff>
    </xdr:to>
    <xdr:cxnSp macro="">
      <xdr:nvCxnSpPr>
        <xdr:cNvPr id="389" name="直線コネクタ 388"/>
        <xdr:cNvCxnSpPr/>
      </xdr:nvCxnSpPr>
      <xdr:spPr>
        <a:xfrm flipV="1">
          <a:off x="14401800" y="63174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0" name="フローチャート : 判断 389"/>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1" name="テキスト ボックス 390"/>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22013</xdr:rowOff>
    </xdr:from>
    <xdr:to>
      <xdr:col>21</xdr:col>
      <xdr:colOff>0</xdr:colOff>
      <xdr:row>37</xdr:row>
      <xdr:rowOff>70273</xdr:rowOff>
    </xdr:to>
    <xdr:cxnSp macro="">
      <xdr:nvCxnSpPr>
        <xdr:cNvPr id="392" name="直線コネクタ 391"/>
        <xdr:cNvCxnSpPr/>
      </xdr:nvCxnSpPr>
      <xdr:spPr>
        <a:xfrm flipV="1">
          <a:off x="13512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3" name="フローチャート : 判断 392"/>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4250</xdr:rowOff>
    </xdr:from>
    <xdr:ext cx="762000" cy="259045"/>
    <xdr:sp macro="" textlink="">
      <xdr:nvSpPr>
        <xdr:cNvPr id="394" name="テキスト ボックス 393"/>
        <xdr:cNvSpPr txBox="1"/>
      </xdr:nvSpPr>
      <xdr:spPr>
        <a:xfrm>
          <a:off x="140208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5" name="フローチャート : 判断 394"/>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76640</xdr:rowOff>
    </xdr:from>
    <xdr:ext cx="762000" cy="259045"/>
    <xdr:sp macro="" textlink="">
      <xdr:nvSpPr>
        <xdr:cNvPr id="396" name="テキスト ボックス 395"/>
        <xdr:cNvSpPr txBox="1"/>
      </xdr:nvSpPr>
      <xdr:spPr>
        <a:xfrm>
          <a:off x="131318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30057</xdr:rowOff>
    </xdr:from>
    <xdr:to>
      <xdr:col>24</xdr:col>
      <xdr:colOff>609600</xdr:colOff>
      <xdr:row>36</xdr:row>
      <xdr:rowOff>131657</xdr:rowOff>
    </xdr:to>
    <xdr:sp macro="" textlink="">
      <xdr:nvSpPr>
        <xdr:cNvPr id="402" name="円/楕円 401"/>
        <xdr:cNvSpPr/>
      </xdr:nvSpPr>
      <xdr:spPr>
        <a:xfrm>
          <a:off x="169672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46584</xdr:rowOff>
    </xdr:from>
    <xdr:ext cx="762000" cy="259045"/>
    <xdr:sp macro="" textlink="">
      <xdr:nvSpPr>
        <xdr:cNvPr id="403" name="公債費負担の状況該当値テキスト"/>
        <xdr:cNvSpPr txBox="1"/>
      </xdr:nvSpPr>
      <xdr:spPr>
        <a:xfrm>
          <a:off x="17106900" y="60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54187</xdr:rowOff>
    </xdr:from>
    <xdr:to>
      <xdr:col>23</xdr:col>
      <xdr:colOff>457200</xdr:colOff>
      <xdr:row>36</xdr:row>
      <xdr:rowOff>155787</xdr:rowOff>
    </xdr:to>
    <xdr:sp macro="" textlink="">
      <xdr:nvSpPr>
        <xdr:cNvPr id="404" name="円/楕円 403"/>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165964</xdr:rowOff>
    </xdr:from>
    <xdr:ext cx="736600" cy="259045"/>
    <xdr:sp macro="" textlink="">
      <xdr:nvSpPr>
        <xdr:cNvPr id="405" name="テキスト ボックス 404"/>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6" name="円/楕円 405"/>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7" name="テキスト ボックス 406"/>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142663</xdr:rowOff>
    </xdr:from>
    <xdr:to>
      <xdr:col>21</xdr:col>
      <xdr:colOff>50800</xdr:colOff>
      <xdr:row>37</xdr:row>
      <xdr:rowOff>72813</xdr:rowOff>
    </xdr:to>
    <xdr:sp macro="" textlink="">
      <xdr:nvSpPr>
        <xdr:cNvPr id="408" name="円/楕円 407"/>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82990</xdr:rowOff>
    </xdr:from>
    <xdr:ext cx="762000" cy="259045"/>
    <xdr:sp macro="" textlink="">
      <xdr:nvSpPr>
        <xdr:cNvPr id="409" name="テキスト ボックス 408"/>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19473</xdr:rowOff>
    </xdr:from>
    <xdr:to>
      <xdr:col>19</xdr:col>
      <xdr:colOff>533400</xdr:colOff>
      <xdr:row>37</xdr:row>
      <xdr:rowOff>121073</xdr:rowOff>
    </xdr:to>
    <xdr:sp macro="" textlink="">
      <xdr:nvSpPr>
        <xdr:cNvPr id="410" name="円/楕円 409"/>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131250</xdr:rowOff>
    </xdr:from>
    <xdr:ext cx="762000" cy="259045"/>
    <xdr:sp macro="" textlink="">
      <xdr:nvSpPr>
        <xdr:cNvPr id="411" name="テキスト ボックス 410"/>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臨時財政対策債や一般廃棄物処理事業債の発行などにより、一般会計等に係る地方債の現在高が増加し、土地開発公社保有土地の減により債務負担行為に基づく支出予定額が減少したものの、将来負担額は</a:t>
          </a:r>
          <a:r>
            <a:rPr kumimoji="1" lang="en-US" altLang="ja-JP" sz="1300">
              <a:latin typeface="ＭＳ Ｐゴシック"/>
            </a:rPr>
            <a:t>497</a:t>
          </a:r>
          <a:r>
            <a:rPr kumimoji="1" lang="ja-JP" altLang="en-US" sz="1300">
              <a:latin typeface="ＭＳ Ｐゴシック"/>
            </a:rPr>
            <a:t>百万円の増となった。また、将来負担額から差し引く充当可能財源等は、充当可能基金現在高は増となっているが、都市計画税算入見込額や地方債現在高等に係る基準財政需要額算入見込額の減により</a:t>
          </a:r>
          <a:r>
            <a:rPr kumimoji="1" lang="en-US" altLang="ja-JP" sz="1300">
              <a:latin typeface="ＭＳ Ｐゴシック"/>
            </a:rPr>
            <a:t>205</a:t>
          </a:r>
          <a:r>
            <a:rPr kumimoji="1" lang="ja-JP" altLang="en-US" sz="1300">
              <a:latin typeface="ＭＳ Ｐゴシック"/>
            </a:rPr>
            <a:t>百万円減少した。そのため分母を構成する標準財政規模は増加しているものの、将来負担比率が上昇した。</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77343</xdr:rowOff>
    </xdr:from>
    <xdr:to>
      <xdr:col>24</xdr:col>
      <xdr:colOff>558800</xdr:colOff>
      <xdr:row>14</xdr:row>
      <xdr:rowOff>95843</xdr:rowOff>
    </xdr:to>
    <xdr:cxnSp macro="">
      <xdr:nvCxnSpPr>
        <xdr:cNvPr id="445" name="直線コネクタ 444"/>
        <xdr:cNvCxnSpPr/>
      </xdr:nvCxnSpPr>
      <xdr:spPr>
        <a:xfrm>
          <a:off x="16179800" y="247764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6"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77343</xdr:rowOff>
    </xdr:from>
    <xdr:to>
      <xdr:col>23</xdr:col>
      <xdr:colOff>406400</xdr:colOff>
      <xdr:row>14</xdr:row>
      <xdr:rowOff>125603</xdr:rowOff>
    </xdr:to>
    <xdr:cxnSp macro="">
      <xdr:nvCxnSpPr>
        <xdr:cNvPr id="448" name="直線コネクタ 447"/>
        <xdr:cNvCxnSpPr/>
      </xdr:nvCxnSpPr>
      <xdr:spPr>
        <a:xfrm flipV="1">
          <a:off x="15290800" y="24776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9" name="フローチャート : 判断 448"/>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116137</xdr:rowOff>
    </xdr:from>
    <xdr:ext cx="736600" cy="259045"/>
    <xdr:sp macro="" textlink="">
      <xdr:nvSpPr>
        <xdr:cNvPr id="450" name="テキスト ボックス 449"/>
        <xdr:cNvSpPr txBox="1"/>
      </xdr:nvSpPr>
      <xdr:spPr>
        <a:xfrm>
          <a:off x="15798800" y="2516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107103</xdr:rowOff>
    </xdr:from>
    <xdr:to>
      <xdr:col>22</xdr:col>
      <xdr:colOff>203200</xdr:colOff>
      <xdr:row>14</xdr:row>
      <xdr:rowOff>125603</xdr:rowOff>
    </xdr:to>
    <xdr:cxnSp macro="">
      <xdr:nvCxnSpPr>
        <xdr:cNvPr id="451" name="直線コネクタ 450"/>
        <xdr:cNvCxnSpPr/>
      </xdr:nvCxnSpPr>
      <xdr:spPr>
        <a:xfrm>
          <a:off x="14401800" y="250740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2" name="フローチャート :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79815</xdr:rowOff>
    </xdr:from>
    <xdr:ext cx="762000" cy="259045"/>
    <xdr:sp macro="" textlink="">
      <xdr:nvSpPr>
        <xdr:cNvPr id="453" name="テキスト ボックス 452"/>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107103</xdr:rowOff>
    </xdr:from>
    <xdr:to>
      <xdr:col>21</xdr:col>
      <xdr:colOff>0</xdr:colOff>
      <xdr:row>14</xdr:row>
      <xdr:rowOff>154559</xdr:rowOff>
    </xdr:to>
    <xdr:cxnSp macro="">
      <xdr:nvCxnSpPr>
        <xdr:cNvPr id="454" name="直線コネクタ 453"/>
        <xdr:cNvCxnSpPr/>
      </xdr:nvCxnSpPr>
      <xdr:spPr>
        <a:xfrm flipV="1">
          <a:off x="13512800" y="250740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5" name="フローチャート : 判断 454"/>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96706</xdr:rowOff>
    </xdr:from>
    <xdr:ext cx="762000" cy="259045"/>
    <xdr:sp macro="" textlink="">
      <xdr:nvSpPr>
        <xdr:cNvPr id="456" name="テキスト ボックス 455"/>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7" name="フローチャート : 判断 456"/>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58" name="テキスト ボックス 457"/>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45043</xdr:rowOff>
    </xdr:from>
    <xdr:to>
      <xdr:col>24</xdr:col>
      <xdr:colOff>609600</xdr:colOff>
      <xdr:row>14</xdr:row>
      <xdr:rowOff>146643</xdr:rowOff>
    </xdr:to>
    <xdr:sp macro="" textlink="">
      <xdr:nvSpPr>
        <xdr:cNvPr id="464" name="円/楕円 463"/>
        <xdr:cNvSpPr/>
      </xdr:nvSpPr>
      <xdr:spPr>
        <a:xfrm>
          <a:off x="169672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137770</xdr:rowOff>
    </xdr:from>
    <xdr:ext cx="762000" cy="259045"/>
    <xdr:sp macro="" textlink="">
      <xdr:nvSpPr>
        <xdr:cNvPr id="465" name="将来負担の状況該当値テキスト"/>
        <xdr:cNvSpPr txBox="1"/>
      </xdr:nvSpPr>
      <xdr:spPr>
        <a:xfrm>
          <a:off x="17106900" y="236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26543</xdr:rowOff>
    </xdr:from>
    <xdr:to>
      <xdr:col>23</xdr:col>
      <xdr:colOff>457200</xdr:colOff>
      <xdr:row>14</xdr:row>
      <xdr:rowOff>128143</xdr:rowOff>
    </xdr:to>
    <xdr:sp macro="" textlink="">
      <xdr:nvSpPr>
        <xdr:cNvPr id="466" name="円/楕円 465"/>
        <xdr:cNvSpPr/>
      </xdr:nvSpPr>
      <xdr:spPr>
        <a:xfrm>
          <a:off x="16129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138320</xdr:rowOff>
    </xdr:from>
    <xdr:ext cx="736600" cy="259045"/>
    <xdr:sp macro="" textlink="">
      <xdr:nvSpPr>
        <xdr:cNvPr id="467" name="テキスト ボックス 466"/>
        <xdr:cNvSpPr txBox="1"/>
      </xdr:nvSpPr>
      <xdr:spPr>
        <a:xfrm>
          <a:off x="15798800" y="219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74803</xdr:rowOff>
    </xdr:from>
    <xdr:to>
      <xdr:col>22</xdr:col>
      <xdr:colOff>254000</xdr:colOff>
      <xdr:row>15</xdr:row>
      <xdr:rowOff>4953</xdr:rowOff>
    </xdr:to>
    <xdr:sp macro="" textlink="">
      <xdr:nvSpPr>
        <xdr:cNvPr id="468" name="円/楕円 467"/>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15130</xdr:rowOff>
    </xdr:from>
    <xdr:ext cx="762000" cy="259045"/>
    <xdr:sp macro="" textlink="">
      <xdr:nvSpPr>
        <xdr:cNvPr id="469" name="テキスト ボックス 468"/>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56303</xdr:rowOff>
    </xdr:from>
    <xdr:to>
      <xdr:col>21</xdr:col>
      <xdr:colOff>50800</xdr:colOff>
      <xdr:row>14</xdr:row>
      <xdr:rowOff>157903</xdr:rowOff>
    </xdr:to>
    <xdr:sp macro="" textlink="">
      <xdr:nvSpPr>
        <xdr:cNvPr id="470" name="円/楕円 469"/>
        <xdr:cNvSpPr/>
      </xdr:nvSpPr>
      <xdr:spPr>
        <a:xfrm>
          <a:off x="14351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168080</xdr:rowOff>
    </xdr:from>
    <xdr:ext cx="762000" cy="259045"/>
    <xdr:sp macro="" textlink="">
      <xdr:nvSpPr>
        <xdr:cNvPr id="471" name="テキスト ボックス 470"/>
        <xdr:cNvSpPr txBox="1"/>
      </xdr:nvSpPr>
      <xdr:spPr>
        <a:xfrm>
          <a:off x="14020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103759</xdr:rowOff>
    </xdr:from>
    <xdr:to>
      <xdr:col>19</xdr:col>
      <xdr:colOff>533400</xdr:colOff>
      <xdr:row>15</xdr:row>
      <xdr:rowOff>33909</xdr:rowOff>
    </xdr:to>
    <xdr:sp macro="" textlink="">
      <xdr:nvSpPr>
        <xdr:cNvPr id="472" name="円/楕円 471"/>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44086</xdr:rowOff>
    </xdr:from>
    <xdr:ext cx="762000" cy="259045"/>
    <xdr:sp macro="" textlink="">
      <xdr:nvSpPr>
        <xdr:cNvPr id="473" name="テキスト ボックス 472"/>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共済組合等負担金の減などにより、経常的な人件費に係る一般財源等が</a:t>
          </a:r>
          <a:r>
            <a:rPr kumimoji="1" lang="en-US" altLang="ja-JP" sz="1300">
              <a:latin typeface="ＭＳ Ｐゴシック"/>
            </a:rPr>
            <a:t>504</a:t>
          </a:r>
          <a:r>
            <a:rPr kumimoji="1" lang="ja-JP" altLang="en-US" sz="1300">
              <a:latin typeface="ＭＳ Ｐゴシック"/>
            </a:rPr>
            <a:t>百万円減となったが、経常収支比率算出の分母となる経常一般財源等総額が、臨時財政対策債等の減少などにより</a:t>
          </a:r>
          <a:r>
            <a:rPr kumimoji="1" lang="en-US" altLang="ja-JP" sz="1300">
              <a:latin typeface="ＭＳ Ｐゴシック"/>
            </a:rPr>
            <a:t>1,691</a:t>
          </a:r>
          <a:r>
            <a:rPr kumimoji="1" lang="ja-JP" altLang="en-US" sz="1300">
              <a:latin typeface="ＭＳ Ｐゴシック"/>
            </a:rPr>
            <a:t>百万円の減となったため、人件費に係る経常収支比率は</a:t>
          </a:r>
          <a:r>
            <a:rPr kumimoji="1" lang="en-US" altLang="ja-JP" sz="1300">
              <a:latin typeface="ＭＳ Ｐゴシック"/>
            </a:rPr>
            <a:t>0.4</a:t>
          </a:r>
          <a:r>
            <a:rPr kumimoji="1" lang="ja-JP" altLang="en-US" sz="1300">
              <a:latin typeface="ＭＳ Ｐゴシック"/>
            </a:rPr>
            <a:t>ポイント改善にとどまった。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139700</xdr:rowOff>
    </xdr:to>
    <xdr:cxnSp macro="">
      <xdr:nvCxnSpPr>
        <xdr:cNvPr id="66" name="直線コネクタ 65"/>
        <xdr:cNvCxnSpPr/>
      </xdr:nvCxnSpPr>
      <xdr:spPr>
        <a:xfrm flipV="1">
          <a:off x="3987800" y="626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139700</xdr:rowOff>
    </xdr:from>
    <xdr:to>
      <xdr:col>5</xdr:col>
      <xdr:colOff>549275</xdr:colOff>
      <xdr:row>37</xdr:row>
      <xdr:rowOff>146050</xdr:rowOff>
    </xdr:to>
    <xdr:cxnSp macro="">
      <xdr:nvCxnSpPr>
        <xdr:cNvPr id="69" name="直線コネクタ 68"/>
        <xdr:cNvCxnSpPr/>
      </xdr:nvCxnSpPr>
      <xdr:spPr>
        <a:xfrm flipV="1">
          <a:off x="3098800" y="6311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37</xdr:row>
      <xdr:rowOff>146050</xdr:rowOff>
    </xdr:to>
    <xdr:cxnSp macro="">
      <xdr:nvCxnSpPr>
        <xdr:cNvPr id="72" name="直線コネクタ 71"/>
        <xdr:cNvCxnSpPr/>
      </xdr:nvCxnSpPr>
      <xdr:spPr>
        <a:xfrm>
          <a:off x="2209800" y="638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44450</xdr:rowOff>
    </xdr:from>
    <xdr:to>
      <xdr:col>3</xdr:col>
      <xdr:colOff>142875</xdr:colOff>
      <xdr:row>38</xdr:row>
      <xdr:rowOff>114300</xdr:rowOff>
    </xdr:to>
    <xdr:cxnSp macro="">
      <xdr:nvCxnSpPr>
        <xdr:cNvPr id="75" name="直線コネクタ 74"/>
        <xdr:cNvCxnSpPr/>
      </xdr:nvCxnSpPr>
      <xdr:spPr>
        <a:xfrm flipV="1">
          <a:off x="1320800" y="6388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88900</xdr:rowOff>
    </xdr:from>
    <xdr:to>
      <xdr:col>5</xdr:col>
      <xdr:colOff>600075</xdr:colOff>
      <xdr:row>37</xdr:row>
      <xdr:rowOff>19050</xdr:rowOff>
    </xdr:to>
    <xdr:sp macro="" textlink="">
      <xdr:nvSpPr>
        <xdr:cNvPr id="87" name="円/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88" name="テキスト ボックス 87"/>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0" name="テキスト ボックス 89"/>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165100</xdr:rowOff>
    </xdr:from>
    <xdr:to>
      <xdr:col>3</xdr:col>
      <xdr:colOff>193675</xdr:colOff>
      <xdr:row>37</xdr:row>
      <xdr:rowOff>95250</xdr:rowOff>
    </xdr:to>
    <xdr:sp macro="" textlink="">
      <xdr:nvSpPr>
        <xdr:cNvPr id="91" name="円/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105427</xdr:rowOff>
    </xdr:from>
    <xdr:ext cx="762000" cy="259045"/>
    <xdr:sp macro="" textlink="">
      <xdr:nvSpPr>
        <xdr:cNvPr id="92" name="テキスト ボックス 91"/>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93" name="円/楕円 92"/>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94" name="テキスト ボックス 93"/>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経常的な物件費に係る一般財源等が</a:t>
          </a:r>
          <a:r>
            <a:rPr kumimoji="1" lang="en-US" altLang="ja-JP" sz="1300">
              <a:latin typeface="ＭＳ Ｐゴシック"/>
            </a:rPr>
            <a:t>100</a:t>
          </a:r>
          <a:r>
            <a:rPr kumimoji="1" lang="ja-JP" altLang="en-US" sz="1300">
              <a:latin typeface="ＭＳ Ｐゴシック"/>
            </a:rPr>
            <a:t>百万円増加するとともに、経常収支比率算出の分母となる経常一般財源等総額が減少しているため、物件費に係る経常収支比率は</a:t>
          </a:r>
          <a:r>
            <a:rPr kumimoji="1" lang="en-US" altLang="ja-JP" sz="1300">
              <a:latin typeface="ＭＳ Ｐゴシック"/>
            </a:rPr>
            <a:t>1.1</a:t>
          </a:r>
          <a:r>
            <a:rPr kumimoji="1" lang="ja-JP" altLang="en-US" sz="1300">
              <a:latin typeface="ＭＳ Ｐゴシック"/>
            </a:rPr>
            <a:t>ポイント悪化した。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78014</xdr:rowOff>
    </xdr:to>
    <xdr:cxnSp macro="">
      <xdr:nvCxnSpPr>
        <xdr:cNvPr id="129" name="直線コネクタ 128"/>
        <xdr:cNvCxnSpPr/>
      </xdr:nvCxnSpPr>
      <xdr:spPr>
        <a:xfrm>
          <a:off x="15671800" y="2984500"/>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61686</xdr:rowOff>
    </xdr:to>
    <xdr:cxnSp macro="">
      <xdr:nvCxnSpPr>
        <xdr:cNvPr id="132" name="直線コネクタ 131"/>
        <xdr:cNvCxnSpPr/>
      </xdr:nvCxnSpPr>
      <xdr:spPr>
        <a:xfrm flipV="1">
          <a:off x="14782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61686</xdr:rowOff>
    </xdr:to>
    <xdr:cxnSp macro="">
      <xdr:nvCxnSpPr>
        <xdr:cNvPr id="135" name="直線コネクタ 134"/>
        <xdr:cNvCxnSpPr/>
      </xdr:nvCxnSpPr>
      <xdr:spPr>
        <a:xfrm>
          <a:off x="13893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102507</xdr:rowOff>
    </xdr:to>
    <xdr:cxnSp macro="">
      <xdr:nvCxnSpPr>
        <xdr:cNvPr id="138" name="直線コネクタ 137"/>
        <xdr:cNvCxnSpPr/>
      </xdr:nvCxnSpPr>
      <xdr:spPr>
        <a:xfrm flipV="1">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27214</xdr:rowOff>
    </xdr:from>
    <xdr:to>
      <xdr:col>24</xdr:col>
      <xdr:colOff>82550</xdr:colOff>
      <xdr:row>18</xdr:row>
      <xdr:rowOff>128814</xdr:rowOff>
    </xdr:to>
    <xdr:sp macro="" textlink="">
      <xdr:nvSpPr>
        <xdr:cNvPr id="148" name="円/楕円 147"/>
        <xdr:cNvSpPr/>
      </xdr:nvSpPr>
      <xdr:spPr>
        <a:xfrm>
          <a:off x="164592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170741</xdr:rowOff>
    </xdr:from>
    <xdr:ext cx="762000" cy="259045"/>
    <xdr:sp macro="" textlink="">
      <xdr:nvSpPr>
        <xdr:cNvPr id="149" name="物件費該当値テキスト"/>
        <xdr:cNvSpPr txBox="1"/>
      </xdr:nvSpPr>
      <xdr:spPr>
        <a:xfrm>
          <a:off x="165989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2" name="円/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122663</xdr:rowOff>
    </xdr:from>
    <xdr:ext cx="762000" cy="259045"/>
    <xdr:sp macro="" textlink="">
      <xdr:nvSpPr>
        <xdr:cNvPr id="153" name="テキスト ボックス 152"/>
        <xdr:cNvSpPr txBox="1"/>
      </xdr:nvSpPr>
      <xdr:spPr>
        <a:xfrm>
          <a:off x="14401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4" name="円/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6" name="円/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163484</xdr:rowOff>
    </xdr:from>
    <xdr:ext cx="762000" cy="259045"/>
    <xdr:sp macro="" textlink="">
      <xdr:nvSpPr>
        <xdr:cNvPr id="157" name="テキスト ボックス 156"/>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扶助費総額では、経済対策臨時福祉給付金等の増で前年度に比べ</a:t>
          </a:r>
          <a:r>
            <a:rPr kumimoji="1" lang="en-US" altLang="ja-JP" sz="1300">
              <a:latin typeface="ＭＳ Ｐゴシック"/>
            </a:rPr>
            <a:t>635</a:t>
          </a:r>
          <a:r>
            <a:rPr kumimoji="1" lang="ja-JP" altLang="en-US" sz="1300">
              <a:latin typeface="ＭＳ Ｐゴシック"/>
            </a:rPr>
            <a:t>百万円の増となるが、経常一般財源ベースでは</a:t>
          </a:r>
          <a:r>
            <a:rPr kumimoji="1" lang="en-US" altLang="ja-JP" sz="1300">
              <a:latin typeface="ＭＳ Ｐゴシック"/>
            </a:rPr>
            <a:t>70</a:t>
          </a:r>
          <a:r>
            <a:rPr kumimoji="1" lang="ja-JP" altLang="en-US" sz="1300">
              <a:latin typeface="ＭＳ Ｐゴシック"/>
            </a:rPr>
            <a:t>百万円の減となった一方、経常収支比率算出の分母となる経常一般財源等総額が減少したため、扶助費に係る経常収支比率は</a:t>
          </a:r>
          <a:r>
            <a:rPr kumimoji="1" lang="en-US" altLang="ja-JP" sz="1300">
              <a:latin typeface="ＭＳ Ｐゴシック"/>
            </a:rPr>
            <a:t>0.4</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なお、類似団体の平均を上回っている要因は、市単独の老人医療扶助や、子ども医療扶助を行っていることが考えられる。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107950</xdr:rowOff>
    </xdr:to>
    <xdr:cxnSp macro="">
      <xdr:nvCxnSpPr>
        <xdr:cNvPr id="190" name="直線コネクタ 189"/>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165100</xdr:rowOff>
    </xdr:to>
    <xdr:cxnSp macro="">
      <xdr:nvCxnSpPr>
        <xdr:cNvPr id="193" name="直線コネクタ 192"/>
        <xdr:cNvCxnSpPr/>
      </xdr:nvCxnSpPr>
      <xdr:spPr>
        <a:xfrm flipV="1">
          <a:off x="3098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6" name="直線コネクタ 195"/>
        <xdr:cNvCxnSpPr/>
      </xdr:nvCxnSpPr>
      <xdr:spPr>
        <a:xfrm>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127000</xdr:rowOff>
    </xdr:to>
    <xdr:cxnSp macro="">
      <xdr:nvCxnSpPr>
        <xdr:cNvPr id="199" name="直線コネクタ 198"/>
        <xdr:cNvCxnSpPr/>
      </xdr:nvCxnSpPr>
      <xdr:spPr>
        <a:xfrm flipV="1">
          <a:off x="1320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9" name="円/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1" name="円/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13" name="円/楕円 212"/>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54627</xdr:rowOff>
    </xdr:from>
    <xdr:ext cx="762000" cy="259045"/>
    <xdr:sp macro="" textlink="">
      <xdr:nvSpPr>
        <xdr:cNvPr id="214" name="テキスト ボックス 213"/>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5" name="円/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a:t>
          </a:r>
          <a:r>
            <a:rPr kumimoji="1" lang="en-US" altLang="ja-JP" sz="1300">
              <a:latin typeface="ＭＳ Ｐゴシック"/>
            </a:rPr>
            <a:t>15.0</a:t>
          </a:r>
          <a:r>
            <a:rPr kumimoji="1" lang="ja-JP" altLang="en-US" sz="1300">
              <a:latin typeface="ＭＳ Ｐゴシック"/>
            </a:rPr>
            <a:t>％）の内訳は、繰出金</a:t>
          </a:r>
          <a:r>
            <a:rPr kumimoji="1" lang="en-US" altLang="ja-JP" sz="1300">
              <a:latin typeface="ＭＳ Ｐゴシック"/>
            </a:rPr>
            <a:t>13.7</a:t>
          </a:r>
          <a:r>
            <a:rPr kumimoji="1" lang="ja-JP" altLang="en-US" sz="1300">
              <a:latin typeface="ＭＳ Ｐゴシック"/>
            </a:rPr>
            <a:t>％、維持補修費</a:t>
          </a:r>
          <a:r>
            <a:rPr kumimoji="1" lang="en-US" altLang="ja-JP" sz="1300">
              <a:latin typeface="ＭＳ Ｐゴシック"/>
            </a:rPr>
            <a:t>1.3</a:t>
          </a:r>
          <a:r>
            <a:rPr kumimoji="1" lang="ja-JP" altLang="en-US" sz="1300">
              <a:latin typeface="ＭＳ Ｐゴシック"/>
            </a:rPr>
            <a:t>％となっている。（前年度　繰出金</a:t>
          </a:r>
          <a:r>
            <a:rPr kumimoji="1" lang="en-US" altLang="ja-JP" sz="1300">
              <a:latin typeface="ＭＳ Ｐゴシック"/>
            </a:rPr>
            <a:t>12.4</a:t>
          </a:r>
          <a:r>
            <a:rPr kumimoji="1" lang="ja-JP" altLang="en-US" sz="1300">
              <a:latin typeface="ＭＳ Ｐゴシック"/>
            </a:rPr>
            <a:t>％、維持補修費</a:t>
          </a:r>
          <a:r>
            <a:rPr kumimoji="1" lang="en-US" altLang="ja-JP" sz="1300">
              <a:latin typeface="ＭＳ Ｐゴシック"/>
            </a:rPr>
            <a:t>1.2</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後期高齢者医療連合や、介護保険事業会計、公共下水道事業会計への繰出金が増加するとともに、経常収支比率算出の分母となる経常一般財源等総額が減少しているため、繰出金に係る経常収支比率が</a:t>
          </a:r>
          <a:r>
            <a:rPr kumimoji="1" lang="en-US" altLang="ja-JP" sz="1300">
              <a:latin typeface="ＭＳ Ｐゴシック"/>
            </a:rPr>
            <a:t>1.4</a:t>
          </a:r>
          <a:r>
            <a:rPr kumimoji="1" lang="ja-JP" altLang="en-US" sz="1300">
              <a:latin typeface="ＭＳ Ｐゴシック"/>
            </a:rPr>
            <a:t>ポイント悪化した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58</xdr:row>
      <xdr:rowOff>41275</xdr:rowOff>
    </xdr:to>
    <xdr:cxnSp macro="">
      <xdr:nvCxnSpPr>
        <xdr:cNvPr id="255" name="直線コネクタ 254"/>
        <xdr:cNvCxnSpPr/>
      </xdr:nvCxnSpPr>
      <xdr:spPr>
        <a:xfrm>
          <a:off x="15671800" y="97853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55563</xdr:rowOff>
    </xdr:to>
    <xdr:cxnSp macro="">
      <xdr:nvCxnSpPr>
        <xdr:cNvPr id="258" name="直線コネクタ 257"/>
        <xdr:cNvCxnSpPr/>
      </xdr:nvCxnSpPr>
      <xdr:spPr>
        <a:xfrm flipV="1">
          <a:off x="14782800" y="97853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0" name="テキスト ボックス 259"/>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84138</xdr:rowOff>
    </xdr:from>
    <xdr:to>
      <xdr:col>21</xdr:col>
      <xdr:colOff>361950</xdr:colOff>
      <xdr:row>57</xdr:row>
      <xdr:rowOff>55563</xdr:rowOff>
    </xdr:to>
    <xdr:cxnSp macro="">
      <xdr:nvCxnSpPr>
        <xdr:cNvPr id="261" name="直線コネクタ 260"/>
        <xdr:cNvCxnSpPr/>
      </xdr:nvCxnSpPr>
      <xdr:spPr>
        <a:xfrm>
          <a:off x="13893800" y="968533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84138</xdr:rowOff>
    </xdr:from>
    <xdr:to>
      <xdr:col>20</xdr:col>
      <xdr:colOff>158750</xdr:colOff>
      <xdr:row>56</xdr:row>
      <xdr:rowOff>84138</xdr:rowOff>
    </xdr:to>
    <xdr:cxnSp macro="">
      <xdr:nvCxnSpPr>
        <xdr:cNvPr id="264" name="直線コネクタ 263"/>
        <xdr:cNvCxnSpPr/>
      </xdr:nvCxnSpPr>
      <xdr:spPr>
        <a:xfrm>
          <a:off x="13004800" y="968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161925</xdr:rowOff>
    </xdr:from>
    <xdr:to>
      <xdr:col>24</xdr:col>
      <xdr:colOff>82550</xdr:colOff>
      <xdr:row>58</xdr:row>
      <xdr:rowOff>92075</xdr:rowOff>
    </xdr:to>
    <xdr:sp macro="" textlink="">
      <xdr:nvSpPr>
        <xdr:cNvPr id="274" name="円/楕円 273"/>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134002</xdr:rowOff>
    </xdr:from>
    <xdr:ext cx="762000" cy="259045"/>
    <xdr:sp macro="" textlink="">
      <xdr:nvSpPr>
        <xdr:cNvPr id="275"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76" name="円/楕円 275"/>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73677</xdr:rowOff>
    </xdr:from>
    <xdr:ext cx="736600" cy="259045"/>
    <xdr:sp macro="" textlink="">
      <xdr:nvSpPr>
        <xdr:cNvPr id="277" name="テキスト ボックス 276"/>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4763</xdr:rowOff>
    </xdr:from>
    <xdr:to>
      <xdr:col>21</xdr:col>
      <xdr:colOff>412750</xdr:colOff>
      <xdr:row>57</xdr:row>
      <xdr:rowOff>106363</xdr:rowOff>
    </xdr:to>
    <xdr:sp macro="" textlink="">
      <xdr:nvSpPr>
        <xdr:cNvPr id="278" name="円/楕円 277"/>
        <xdr:cNvSpPr/>
      </xdr:nvSpPr>
      <xdr:spPr>
        <a:xfrm>
          <a:off x="14732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91140</xdr:rowOff>
    </xdr:from>
    <xdr:ext cx="762000" cy="259045"/>
    <xdr:sp macro="" textlink="">
      <xdr:nvSpPr>
        <xdr:cNvPr id="279" name="テキスト ボックス 278"/>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33338</xdr:rowOff>
    </xdr:from>
    <xdr:to>
      <xdr:col>20</xdr:col>
      <xdr:colOff>209550</xdr:colOff>
      <xdr:row>56</xdr:row>
      <xdr:rowOff>134938</xdr:rowOff>
    </xdr:to>
    <xdr:sp macro="" textlink="">
      <xdr:nvSpPr>
        <xdr:cNvPr id="280" name="円/楕円 279"/>
        <xdr:cNvSpPr/>
      </xdr:nvSpPr>
      <xdr:spPr>
        <a:xfrm>
          <a:off x="13843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119715</xdr:rowOff>
    </xdr:from>
    <xdr:ext cx="762000" cy="259045"/>
    <xdr:sp macro="" textlink="">
      <xdr:nvSpPr>
        <xdr:cNvPr id="281" name="テキスト ボックス 280"/>
        <xdr:cNvSpPr txBox="1"/>
      </xdr:nvSpPr>
      <xdr:spPr>
        <a:xfrm>
          <a:off x="13512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33338</xdr:rowOff>
    </xdr:from>
    <xdr:to>
      <xdr:col>19</xdr:col>
      <xdr:colOff>6350</xdr:colOff>
      <xdr:row>56</xdr:row>
      <xdr:rowOff>134938</xdr:rowOff>
    </xdr:to>
    <xdr:sp macro="" textlink="">
      <xdr:nvSpPr>
        <xdr:cNvPr id="282" name="円/楕円 281"/>
        <xdr:cNvSpPr/>
      </xdr:nvSpPr>
      <xdr:spPr>
        <a:xfrm>
          <a:off x="12954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119715</xdr:rowOff>
    </xdr:from>
    <xdr:ext cx="762000" cy="259045"/>
    <xdr:sp macro="" textlink="">
      <xdr:nvSpPr>
        <xdr:cNvPr id="283" name="テキスト ボックス 282"/>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経常的な補助費等に係る一般財源等が</a:t>
          </a:r>
          <a:r>
            <a:rPr kumimoji="1" lang="en-US" altLang="ja-JP" sz="1300">
              <a:latin typeface="ＭＳ Ｐゴシック"/>
            </a:rPr>
            <a:t>63</a:t>
          </a:r>
          <a:r>
            <a:rPr kumimoji="1" lang="ja-JP" altLang="en-US" sz="1300">
              <a:latin typeface="ＭＳ Ｐゴシック"/>
            </a:rPr>
            <a:t>百万円減少するとともに、経常収支比率の分母となる経常一般財源等総額が減少しているため、補助費等に関わる経常収支比率は</a:t>
          </a:r>
          <a:r>
            <a:rPr kumimoji="1" lang="en-US" altLang="ja-JP" sz="1300">
              <a:latin typeface="ＭＳ Ｐゴシック"/>
            </a:rPr>
            <a:t>0.2</a:t>
          </a:r>
          <a:r>
            <a:rPr kumimoji="1" lang="ja-JP" altLang="en-US" sz="1300">
              <a:latin typeface="ＭＳ Ｐゴシック"/>
            </a:rPr>
            <a:t>ポイント悪化した。</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129722</xdr:rowOff>
    </xdr:from>
    <xdr:to>
      <xdr:col>24</xdr:col>
      <xdr:colOff>31750</xdr:colOff>
      <xdr:row>35</xdr:row>
      <xdr:rowOff>151493</xdr:rowOff>
    </xdr:to>
    <xdr:cxnSp macro="">
      <xdr:nvCxnSpPr>
        <xdr:cNvPr id="318" name="直線コネクタ 317"/>
        <xdr:cNvCxnSpPr/>
      </xdr:nvCxnSpPr>
      <xdr:spPr>
        <a:xfrm>
          <a:off x="15671800" y="613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129722</xdr:rowOff>
    </xdr:from>
    <xdr:to>
      <xdr:col>22</xdr:col>
      <xdr:colOff>565150</xdr:colOff>
      <xdr:row>36</xdr:row>
      <xdr:rowOff>67128</xdr:rowOff>
    </xdr:to>
    <xdr:cxnSp macro="">
      <xdr:nvCxnSpPr>
        <xdr:cNvPr id="321" name="直線コネクタ 320"/>
        <xdr:cNvCxnSpPr/>
      </xdr:nvCxnSpPr>
      <xdr:spPr>
        <a:xfrm flipV="1">
          <a:off x="14782800" y="613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3" name="テキスト ボックス 32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67128</xdr:rowOff>
    </xdr:to>
    <xdr:cxnSp macro="">
      <xdr:nvCxnSpPr>
        <xdr:cNvPr id="324" name="直線コネクタ 323"/>
        <xdr:cNvCxnSpPr/>
      </xdr:nvCxnSpPr>
      <xdr:spPr>
        <a:xfrm>
          <a:off x="13893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110672</xdr:rowOff>
    </xdr:to>
    <xdr:cxnSp macro="">
      <xdr:nvCxnSpPr>
        <xdr:cNvPr id="327" name="直線コネクタ 326"/>
        <xdr:cNvCxnSpPr/>
      </xdr:nvCxnSpPr>
      <xdr:spPr>
        <a:xfrm flipV="1">
          <a:off x="13004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100693</xdr:rowOff>
    </xdr:from>
    <xdr:to>
      <xdr:col>24</xdr:col>
      <xdr:colOff>82550</xdr:colOff>
      <xdr:row>36</xdr:row>
      <xdr:rowOff>30843</xdr:rowOff>
    </xdr:to>
    <xdr:sp macro="" textlink="">
      <xdr:nvSpPr>
        <xdr:cNvPr id="337" name="円/楕円 336"/>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117220</xdr:rowOff>
    </xdr:from>
    <xdr:ext cx="762000" cy="259045"/>
    <xdr:sp macro="" textlink="">
      <xdr:nvSpPr>
        <xdr:cNvPr id="338"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78922</xdr:rowOff>
    </xdr:from>
    <xdr:to>
      <xdr:col>22</xdr:col>
      <xdr:colOff>615950</xdr:colOff>
      <xdr:row>36</xdr:row>
      <xdr:rowOff>9072</xdr:rowOff>
    </xdr:to>
    <xdr:sp macro="" textlink="">
      <xdr:nvSpPr>
        <xdr:cNvPr id="339" name="円/楕円 338"/>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19249</xdr:rowOff>
    </xdr:from>
    <xdr:ext cx="736600" cy="259045"/>
    <xdr:sp macro="" textlink="">
      <xdr:nvSpPr>
        <xdr:cNvPr id="340" name="テキスト ボックス 339"/>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16328</xdr:rowOff>
    </xdr:from>
    <xdr:to>
      <xdr:col>21</xdr:col>
      <xdr:colOff>412750</xdr:colOff>
      <xdr:row>36</xdr:row>
      <xdr:rowOff>117928</xdr:rowOff>
    </xdr:to>
    <xdr:sp macro="" textlink="">
      <xdr:nvSpPr>
        <xdr:cNvPr id="341" name="円/楕円 340"/>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42" name="テキスト ボックス 341"/>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166007</xdr:rowOff>
    </xdr:from>
    <xdr:to>
      <xdr:col>20</xdr:col>
      <xdr:colOff>209550</xdr:colOff>
      <xdr:row>36</xdr:row>
      <xdr:rowOff>96157</xdr:rowOff>
    </xdr:to>
    <xdr:sp macro="" textlink="">
      <xdr:nvSpPr>
        <xdr:cNvPr id="343" name="円/楕円 342"/>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80934</xdr:rowOff>
    </xdr:from>
    <xdr:ext cx="762000" cy="259045"/>
    <xdr:sp macro="" textlink="">
      <xdr:nvSpPr>
        <xdr:cNvPr id="344" name="テキスト ボックス 343"/>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45" name="円/楕円 344"/>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146249</xdr:rowOff>
    </xdr:from>
    <xdr:ext cx="762000" cy="259045"/>
    <xdr:sp macro="" textlink="">
      <xdr:nvSpPr>
        <xdr:cNvPr id="346" name="テキスト ボックス 345"/>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経常的な公債費に係る一般財源等は、平成</a:t>
          </a:r>
          <a:r>
            <a:rPr kumimoji="1" lang="en-US" altLang="ja-JP" sz="1300">
              <a:latin typeface="ＭＳ Ｐゴシック"/>
            </a:rPr>
            <a:t>24</a:t>
          </a:r>
          <a:r>
            <a:rPr kumimoji="1" lang="ja-JP" altLang="en-US" sz="1300">
              <a:latin typeface="ＭＳ Ｐゴシック"/>
            </a:rPr>
            <a:t>年度に借入れた臨時財政対策債や平成</a:t>
          </a:r>
          <a:r>
            <a:rPr kumimoji="1" lang="en-US" altLang="ja-JP" sz="1300">
              <a:latin typeface="ＭＳ Ｐゴシック"/>
            </a:rPr>
            <a:t>25</a:t>
          </a:r>
          <a:r>
            <a:rPr kumimoji="1" lang="ja-JP" altLang="en-US" sz="1300">
              <a:latin typeface="ＭＳ Ｐゴシック"/>
            </a:rPr>
            <a:t>年度に借入れた合併特例債の元金償還が始まったことなどにより、</a:t>
          </a:r>
          <a:r>
            <a:rPr kumimoji="1" lang="en-US" altLang="ja-JP" sz="1300">
              <a:latin typeface="ＭＳ Ｐゴシック"/>
            </a:rPr>
            <a:t>94</a:t>
          </a:r>
          <a:r>
            <a:rPr kumimoji="1" lang="ja-JP" altLang="en-US" sz="1300">
              <a:latin typeface="ＭＳ Ｐゴシック"/>
            </a:rPr>
            <a:t>百万円増加するとともに、経常収支比率算出の分母となる経常一般財源等総額が減少しているため、公債費にかかわる経常収支比率は、</a:t>
          </a:r>
          <a:r>
            <a:rPr kumimoji="1" lang="en-US" altLang="ja-JP" sz="1300">
              <a:latin typeface="ＭＳ Ｐゴシック"/>
            </a:rPr>
            <a:t>0.9</a:t>
          </a:r>
          <a:r>
            <a:rPr kumimoji="1" lang="ja-JP" altLang="en-US" sz="1300">
              <a:latin typeface="ＭＳ Ｐゴシック"/>
            </a:rPr>
            <a:t>ポイント悪化した。</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60706</xdr:rowOff>
    </xdr:to>
    <xdr:cxnSp macro="">
      <xdr:nvCxnSpPr>
        <xdr:cNvPr id="376" name="直線コネクタ 375"/>
        <xdr:cNvCxnSpPr/>
      </xdr:nvCxnSpPr>
      <xdr:spPr>
        <a:xfrm>
          <a:off x="3987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37846</xdr:rowOff>
    </xdr:to>
    <xdr:cxnSp macro="">
      <xdr:nvCxnSpPr>
        <xdr:cNvPr id="379" name="直線コネクタ 378"/>
        <xdr:cNvCxnSpPr/>
      </xdr:nvCxnSpPr>
      <xdr:spPr>
        <a:xfrm flipV="1">
          <a:off x="3098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1" name="テキスト ボックス 380"/>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37846</xdr:rowOff>
    </xdr:to>
    <xdr:cxnSp macro="">
      <xdr:nvCxnSpPr>
        <xdr:cNvPr id="382" name="直線コネクタ 381"/>
        <xdr:cNvCxnSpPr/>
      </xdr:nvCxnSpPr>
      <xdr:spPr>
        <a:xfrm>
          <a:off x="2209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84" name="テキスト ボックス 38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24130</xdr:rowOff>
    </xdr:to>
    <xdr:cxnSp macro="">
      <xdr:nvCxnSpPr>
        <xdr:cNvPr id="385" name="直線コネクタ 384"/>
        <xdr:cNvCxnSpPr/>
      </xdr:nvCxnSpPr>
      <xdr:spPr>
        <a:xfrm flipV="1">
          <a:off x="1320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87" name="テキスト ボックス 38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89" name="テキスト ボックス 388"/>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95" name="円/楕円 394"/>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96"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97" name="円/楕円 396"/>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98" name="テキスト ボックス 39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9" name="円/楕円 39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400" name="テキスト ボックス 39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401" name="円/楕円 400"/>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402" name="テキスト ボックス 401"/>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403" name="円/楕円 402"/>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404" name="テキスト ボックス 403"/>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分子となる経常経費充当一般財源等（公債費除く）が、</a:t>
          </a:r>
          <a:r>
            <a:rPr kumimoji="1" lang="en-US" altLang="ja-JP" sz="1300">
              <a:latin typeface="ＭＳ Ｐゴシック"/>
            </a:rPr>
            <a:t>264</a:t>
          </a:r>
          <a:r>
            <a:rPr kumimoji="1" lang="ja-JP" altLang="en-US" sz="1300">
              <a:latin typeface="ＭＳ Ｐゴシック"/>
            </a:rPr>
            <a:t>百万円減少となったが、分母となる経常経費一般財源等が</a:t>
          </a:r>
          <a:r>
            <a:rPr kumimoji="1" lang="en-US" altLang="ja-JP" sz="1300">
              <a:latin typeface="ＭＳ Ｐゴシック"/>
            </a:rPr>
            <a:t>1,691</a:t>
          </a:r>
          <a:r>
            <a:rPr kumimoji="1" lang="ja-JP" altLang="en-US" sz="1300">
              <a:latin typeface="ＭＳ Ｐゴシック"/>
            </a:rPr>
            <a:t>百万円の減となったことから、公債費以外の経常収支比率は</a:t>
          </a:r>
          <a:r>
            <a:rPr kumimoji="1" lang="en-US" altLang="ja-JP" sz="1300">
              <a:latin typeface="ＭＳ Ｐゴシック"/>
            </a:rPr>
            <a:t>2.7</a:t>
          </a:r>
          <a:r>
            <a:rPr kumimoji="1" lang="ja-JP" altLang="en-US" sz="1300">
              <a:latin typeface="ＭＳ Ｐゴシック"/>
            </a:rPr>
            <a:t>ポイント悪化した。</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78</xdr:row>
      <xdr:rowOff>53848</xdr:rowOff>
    </xdr:to>
    <xdr:cxnSp macro="">
      <xdr:nvCxnSpPr>
        <xdr:cNvPr id="435" name="直線コネクタ 434"/>
        <xdr:cNvCxnSpPr/>
      </xdr:nvCxnSpPr>
      <xdr:spPr>
        <a:xfrm>
          <a:off x="15671800" y="13180061"/>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79</xdr:row>
      <xdr:rowOff>37846</xdr:rowOff>
    </xdr:to>
    <xdr:cxnSp macro="">
      <xdr:nvCxnSpPr>
        <xdr:cNvPr id="438" name="直線コネクタ 437"/>
        <xdr:cNvCxnSpPr/>
      </xdr:nvCxnSpPr>
      <xdr:spPr>
        <a:xfrm flipV="1">
          <a:off x="14782800" y="13180061"/>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0" name="テキスト ボックス 43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79</xdr:row>
      <xdr:rowOff>37846</xdr:rowOff>
    </xdr:to>
    <xdr:cxnSp macro="">
      <xdr:nvCxnSpPr>
        <xdr:cNvPr id="441" name="直線コネクタ 440"/>
        <xdr:cNvCxnSpPr/>
      </xdr:nvCxnSpPr>
      <xdr:spPr>
        <a:xfrm>
          <a:off x="13893800" y="1328064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3" name="テキスト ボックス 442"/>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79</xdr:row>
      <xdr:rowOff>74422</xdr:rowOff>
    </xdr:to>
    <xdr:cxnSp macro="">
      <xdr:nvCxnSpPr>
        <xdr:cNvPr id="444" name="直線コネクタ 443"/>
        <xdr:cNvCxnSpPr/>
      </xdr:nvCxnSpPr>
      <xdr:spPr>
        <a:xfrm flipV="1">
          <a:off x="13004800" y="1328064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46" name="テキスト ボックス 445"/>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7383</xdr:rowOff>
    </xdr:from>
    <xdr:ext cx="762000" cy="259045"/>
    <xdr:sp macro="" textlink="">
      <xdr:nvSpPr>
        <xdr:cNvPr id="448" name="テキスト ボックス 447"/>
        <xdr:cNvSpPr txBox="1"/>
      </xdr:nvSpPr>
      <xdr:spPr>
        <a:xfrm>
          <a:off x="12623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4" name="円/楕円 453"/>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5"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6" name="円/楕円 45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7" name="テキスト ボックス 45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158496</xdr:rowOff>
    </xdr:from>
    <xdr:to>
      <xdr:col>21</xdr:col>
      <xdr:colOff>412750</xdr:colOff>
      <xdr:row>79</xdr:row>
      <xdr:rowOff>88646</xdr:rowOff>
    </xdr:to>
    <xdr:sp macro="" textlink="">
      <xdr:nvSpPr>
        <xdr:cNvPr id="458" name="円/楕円 457"/>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98823</xdr:rowOff>
    </xdr:from>
    <xdr:ext cx="762000" cy="259045"/>
    <xdr:sp macro="" textlink="">
      <xdr:nvSpPr>
        <xdr:cNvPr id="459" name="テキスト ボックス 458"/>
        <xdr:cNvSpPr txBox="1"/>
      </xdr:nvSpPr>
      <xdr:spPr>
        <a:xfrm>
          <a:off x="14401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28194</xdr:rowOff>
    </xdr:from>
    <xdr:to>
      <xdr:col>20</xdr:col>
      <xdr:colOff>209550</xdr:colOff>
      <xdr:row>77</xdr:row>
      <xdr:rowOff>129794</xdr:rowOff>
    </xdr:to>
    <xdr:sp macro="" textlink="">
      <xdr:nvSpPr>
        <xdr:cNvPr id="460" name="円/楕円 45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61" name="テキスト ボックス 460"/>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23622</xdr:rowOff>
    </xdr:from>
    <xdr:to>
      <xdr:col>19</xdr:col>
      <xdr:colOff>6350</xdr:colOff>
      <xdr:row>79</xdr:row>
      <xdr:rowOff>125222</xdr:rowOff>
    </xdr:to>
    <xdr:sp macro="" textlink="">
      <xdr:nvSpPr>
        <xdr:cNvPr id="462" name="円/楕円 461"/>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109999</xdr:rowOff>
    </xdr:from>
    <xdr:ext cx="762000" cy="259045"/>
    <xdr:sp macro="" textlink="">
      <xdr:nvSpPr>
        <xdr:cNvPr id="463" name="テキスト ボックス 462"/>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115783</xdr:rowOff>
    </xdr:from>
    <xdr:to>
      <xdr:col>4</xdr:col>
      <xdr:colOff>1117600</xdr:colOff>
      <xdr:row>15</xdr:row>
      <xdr:rowOff>163286</xdr:rowOff>
    </xdr:to>
    <xdr:cxnSp macro="">
      <xdr:nvCxnSpPr>
        <xdr:cNvPr id="48" name="直線コネクタ 47"/>
        <xdr:cNvCxnSpPr/>
      </xdr:nvCxnSpPr>
      <xdr:spPr bwMode="auto">
        <a:xfrm>
          <a:off x="5003800" y="2735158"/>
          <a:ext cx="6477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115783</xdr:rowOff>
    </xdr:from>
    <xdr:to>
      <xdr:col>4</xdr:col>
      <xdr:colOff>469900</xdr:colOff>
      <xdr:row>15</xdr:row>
      <xdr:rowOff>129179</xdr:rowOff>
    </xdr:to>
    <xdr:cxnSp macro="">
      <xdr:nvCxnSpPr>
        <xdr:cNvPr id="51" name="直線コネクタ 50"/>
        <xdr:cNvCxnSpPr/>
      </xdr:nvCxnSpPr>
      <xdr:spPr bwMode="auto">
        <a:xfrm flipV="1">
          <a:off x="4305300" y="2735158"/>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129179</xdr:rowOff>
    </xdr:from>
    <xdr:to>
      <xdr:col>3</xdr:col>
      <xdr:colOff>904875</xdr:colOff>
      <xdr:row>16</xdr:row>
      <xdr:rowOff>43774</xdr:rowOff>
    </xdr:to>
    <xdr:cxnSp macro="">
      <xdr:nvCxnSpPr>
        <xdr:cNvPr id="54" name="直線コネクタ 53"/>
        <xdr:cNvCxnSpPr/>
      </xdr:nvCxnSpPr>
      <xdr:spPr bwMode="auto">
        <a:xfrm flipV="1">
          <a:off x="3606800" y="2748554"/>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161000</xdr:rowOff>
    </xdr:from>
    <xdr:to>
      <xdr:col>3</xdr:col>
      <xdr:colOff>206375</xdr:colOff>
      <xdr:row>16</xdr:row>
      <xdr:rowOff>43774</xdr:rowOff>
    </xdr:to>
    <xdr:cxnSp macro="">
      <xdr:nvCxnSpPr>
        <xdr:cNvPr id="57" name="直線コネクタ 56"/>
        <xdr:cNvCxnSpPr/>
      </xdr:nvCxnSpPr>
      <xdr:spPr bwMode="auto">
        <a:xfrm>
          <a:off x="2908300" y="2780375"/>
          <a:ext cx="698500" cy="5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112486</xdr:rowOff>
    </xdr:from>
    <xdr:to>
      <xdr:col>5</xdr:col>
      <xdr:colOff>34925</xdr:colOff>
      <xdr:row>16</xdr:row>
      <xdr:rowOff>42636</xdr:rowOff>
    </xdr:to>
    <xdr:sp macro="" textlink="">
      <xdr:nvSpPr>
        <xdr:cNvPr id="67" name="円/楕円 66"/>
        <xdr:cNvSpPr/>
      </xdr:nvSpPr>
      <xdr:spPr bwMode="auto">
        <a:xfrm>
          <a:off x="5600700" y="27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129013</xdr:rowOff>
    </xdr:from>
    <xdr:ext cx="762000" cy="259045"/>
    <xdr:sp macro="" textlink="">
      <xdr:nvSpPr>
        <xdr:cNvPr id="68" name="人口1人当たり決算額の推移該当値テキスト130"/>
        <xdr:cNvSpPr txBox="1"/>
      </xdr:nvSpPr>
      <xdr:spPr>
        <a:xfrm>
          <a:off x="5740400" y="257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64983</xdr:rowOff>
    </xdr:from>
    <xdr:to>
      <xdr:col>4</xdr:col>
      <xdr:colOff>520700</xdr:colOff>
      <xdr:row>15</xdr:row>
      <xdr:rowOff>166583</xdr:rowOff>
    </xdr:to>
    <xdr:sp macro="" textlink="">
      <xdr:nvSpPr>
        <xdr:cNvPr id="69" name="円/楕円 68"/>
        <xdr:cNvSpPr/>
      </xdr:nvSpPr>
      <xdr:spPr bwMode="auto">
        <a:xfrm>
          <a:off x="49530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5310</xdr:rowOff>
    </xdr:from>
    <xdr:ext cx="736600" cy="259045"/>
    <xdr:sp macro="" textlink="">
      <xdr:nvSpPr>
        <xdr:cNvPr id="70" name="テキスト ボックス 69"/>
        <xdr:cNvSpPr txBox="1"/>
      </xdr:nvSpPr>
      <xdr:spPr>
        <a:xfrm>
          <a:off x="4622800" y="245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78379</xdr:rowOff>
    </xdr:from>
    <xdr:to>
      <xdr:col>3</xdr:col>
      <xdr:colOff>955675</xdr:colOff>
      <xdr:row>16</xdr:row>
      <xdr:rowOff>8529</xdr:rowOff>
    </xdr:to>
    <xdr:sp macro="" textlink="">
      <xdr:nvSpPr>
        <xdr:cNvPr id="71" name="円/楕円 70"/>
        <xdr:cNvSpPr/>
      </xdr:nvSpPr>
      <xdr:spPr bwMode="auto">
        <a:xfrm>
          <a:off x="4254500" y="269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18706</xdr:rowOff>
    </xdr:from>
    <xdr:ext cx="762000" cy="259045"/>
    <xdr:sp macro="" textlink="">
      <xdr:nvSpPr>
        <xdr:cNvPr id="72" name="テキスト ボックス 71"/>
        <xdr:cNvSpPr txBox="1"/>
      </xdr:nvSpPr>
      <xdr:spPr>
        <a:xfrm>
          <a:off x="3924300" y="24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164424</xdr:rowOff>
    </xdr:from>
    <xdr:to>
      <xdr:col>3</xdr:col>
      <xdr:colOff>257175</xdr:colOff>
      <xdr:row>16</xdr:row>
      <xdr:rowOff>94574</xdr:rowOff>
    </xdr:to>
    <xdr:sp macro="" textlink="">
      <xdr:nvSpPr>
        <xdr:cNvPr id="73" name="円/楕円 72"/>
        <xdr:cNvSpPr/>
      </xdr:nvSpPr>
      <xdr:spPr bwMode="auto">
        <a:xfrm>
          <a:off x="3556000" y="27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104751</xdr:rowOff>
    </xdr:from>
    <xdr:ext cx="762000" cy="259045"/>
    <xdr:sp macro="" textlink="">
      <xdr:nvSpPr>
        <xdr:cNvPr id="74" name="テキスト ボックス 73"/>
        <xdr:cNvSpPr txBox="1"/>
      </xdr:nvSpPr>
      <xdr:spPr>
        <a:xfrm>
          <a:off x="3225800" y="25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110200</xdr:rowOff>
    </xdr:from>
    <xdr:to>
      <xdr:col>2</xdr:col>
      <xdr:colOff>692150</xdr:colOff>
      <xdr:row>16</xdr:row>
      <xdr:rowOff>40350</xdr:rowOff>
    </xdr:to>
    <xdr:sp macro="" textlink="">
      <xdr:nvSpPr>
        <xdr:cNvPr id="75" name="円/楕円 74"/>
        <xdr:cNvSpPr/>
      </xdr:nvSpPr>
      <xdr:spPr bwMode="auto">
        <a:xfrm>
          <a:off x="2857500" y="272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50527</xdr:rowOff>
    </xdr:from>
    <xdr:ext cx="762000" cy="259045"/>
    <xdr:sp macro="" textlink="">
      <xdr:nvSpPr>
        <xdr:cNvPr id="76" name="テキスト ボックス 75"/>
        <xdr:cNvSpPr txBox="1"/>
      </xdr:nvSpPr>
      <xdr:spPr>
        <a:xfrm>
          <a:off x="2527300" y="249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87354</xdr:rowOff>
    </xdr:from>
    <xdr:to>
      <xdr:col>4</xdr:col>
      <xdr:colOff>1117600</xdr:colOff>
      <xdr:row>37</xdr:row>
      <xdr:rowOff>98980</xdr:rowOff>
    </xdr:to>
    <xdr:cxnSp macro="">
      <xdr:nvCxnSpPr>
        <xdr:cNvPr id="111" name="直線コネクタ 110"/>
        <xdr:cNvCxnSpPr/>
      </xdr:nvCxnSpPr>
      <xdr:spPr bwMode="auto">
        <a:xfrm flipV="1">
          <a:off x="5003800" y="7212054"/>
          <a:ext cx="6477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98980</xdr:rowOff>
    </xdr:from>
    <xdr:to>
      <xdr:col>4</xdr:col>
      <xdr:colOff>469900</xdr:colOff>
      <xdr:row>37</xdr:row>
      <xdr:rowOff>126543</xdr:rowOff>
    </xdr:to>
    <xdr:cxnSp macro="">
      <xdr:nvCxnSpPr>
        <xdr:cNvPr id="114" name="直線コネクタ 113"/>
        <xdr:cNvCxnSpPr/>
      </xdr:nvCxnSpPr>
      <xdr:spPr bwMode="auto">
        <a:xfrm flipV="1">
          <a:off x="4305300" y="7223680"/>
          <a:ext cx="698500" cy="2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26612</xdr:rowOff>
    </xdr:from>
    <xdr:to>
      <xdr:col>3</xdr:col>
      <xdr:colOff>904875</xdr:colOff>
      <xdr:row>37</xdr:row>
      <xdr:rowOff>126543</xdr:rowOff>
    </xdr:to>
    <xdr:cxnSp macro="">
      <xdr:nvCxnSpPr>
        <xdr:cNvPr id="117" name="直線コネクタ 116"/>
        <xdr:cNvCxnSpPr/>
      </xdr:nvCxnSpPr>
      <xdr:spPr bwMode="auto">
        <a:xfrm>
          <a:off x="3606800" y="7151312"/>
          <a:ext cx="698500" cy="9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135465</xdr:rowOff>
    </xdr:from>
    <xdr:ext cx="762000" cy="259045"/>
    <xdr:sp macro="" textlink="">
      <xdr:nvSpPr>
        <xdr:cNvPr id="119" name="テキスト ボックス 118"/>
        <xdr:cNvSpPr txBox="1"/>
      </xdr:nvSpPr>
      <xdr:spPr>
        <a:xfrm>
          <a:off x="39243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9663</xdr:rowOff>
    </xdr:from>
    <xdr:to>
      <xdr:col>3</xdr:col>
      <xdr:colOff>206375</xdr:colOff>
      <xdr:row>37</xdr:row>
      <xdr:rowOff>26612</xdr:rowOff>
    </xdr:to>
    <xdr:cxnSp macro="">
      <xdr:nvCxnSpPr>
        <xdr:cNvPr id="120" name="直線コネクタ 119"/>
        <xdr:cNvCxnSpPr/>
      </xdr:nvCxnSpPr>
      <xdr:spPr bwMode="auto">
        <a:xfrm>
          <a:off x="2908300" y="7134363"/>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88536</xdr:rowOff>
    </xdr:from>
    <xdr:ext cx="762000" cy="259045"/>
    <xdr:sp macro="" textlink="">
      <xdr:nvSpPr>
        <xdr:cNvPr id="122" name="テキスト ボックス 121"/>
        <xdr:cNvSpPr txBox="1"/>
      </xdr:nvSpPr>
      <xdr:spPr>
        <a:xfrm>
          <a:off x="32258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30798</xdr:rowOff>
    </xdr:from>
    <xdr:ext cx="762000" cy="259045"/>
    <xdr:sp macro="" textlink="">
      <xdr:nvSpPr>
        <xdr:cNvPr id="124" name="テキスト ボックス 123"/>
        <xdr:cNvSpPr txBox="1"/>
      </xdr:nvSpPr>
      <xdr:spPr>
        <a:xfrm>
          <a:off x="2527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36554</xdr:rowOff>
    </xdr:from>
    <xdr:to>
      <xdr:col>5</xdr:col>
      <xdr:colOff>34925</xdr:colOff>
      <xdr:row>37</xdr:row>
      <xdr:rowOff>138154</xdr:rowOff>
    </xdr:to>
    <xdr:sp macro="" textlink="">
      <xdr:nvSpPr>
        <xdr:cNvPr id="130" name="円/楕円 129"/>
        <xdr:cNvSpPr/>
      </xdr:nvSpPr>
      <xdr:spPr bwMode="auto">
        <a:xfrm>
          <a:off x="5600700" y="716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8631</xdr:rowOff>
    </xdr:from>
    <xdr:ext cx="762000" cy="259045"/>
    <xdr:sp macro="" textlink="">
      <xdr:nvSpPr>
        <xdr:cNvPr id="131" name="人口1人当たり決算額の推移該当値テキスト445"/>
        <xdr:cNvSpPr txBox="1"/>
      </xdr:nvSpPr>
      <xdr:spPr>
        <a:xfrm>
          <a:off x="5740400" y="713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48180</xdr:rowOff>
    </xdr:from>
    <xdr:to>
      <xdr:col>4</xdr:col>
      <xdr:colOff>520700</xdr:colOff>
      <xdr:row>37</xdr:row>
      <xdr:rowOff>149780</xdr:rowOff>
    </xdr:to>
    <xdr:sp macro="" textlink="">
      <xdr:nvSpPr>
        <xdr:cNvPr id="132" name="円/楕円 131"/>
        <xdr:cNvSpPr/>
      </xdr:nvSpPr>
      <xdr:spPr bwMode="auto">
        <a:xfrm>
          <a:off x="4953000" y="7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134557</xdr:rowOff>
    </xdr:from>
    <xdr:ext cx="736600" cy="259045"/>
    <xdr:sp macro="" textlink="">
      <xdr:nvSpPr>
        <xdr:cNvPr id="133" name="テキスト ボックス 132"/>
        <xdr:cNvSpPr txBox="1"/>
      </xdr:nvSpPr>
      <xdr:spPr>
        <a:xfrm>
          <a:off x="4622800" y="725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75743</xdr:rowOff>
    </xdr:from>
    <xdr:to>
      <xdr:col>3</xdr:col>
      <xdr:colOff>955675</xdr:colOff>
      <xdr:row>37</xdr:row>
      <xdr:rowOff>177343</xdr:rowOff>
    </xdr:to>
    <xdr:sp macro="" textlink="">
      <xdr:nvSpPr>
        <xdr:cNvPr id="134" name="円/楕円 133"/>
        <xdr:cNvSpPr/>
      </xdr:nvSpPr>
      <xdr:spPr bwMode="auto">
        <a:xfrm>
          <a:off x="42545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162120</xdr:rowOff>
    </xdr:from>
    <xdr:ext cx="762000" cy="259045"/>
    <xdr:sp macro="" textlink="">
      <xdr:nvSpPr>
        <xdr:cNvPr id="135" name="テキスト ボックス 134"/>
        <xdr:cNvSpPr txBox="1"/>
      </xdr:nvSpPr>
      <xdr:spPr>
        <a:xfrm>
          <a:off x="39243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147262</xdr:rowOff>
    </xdr:from>
    <xdr:to>
      <xdr:col>3</xdr:col>
      <xdr:colOff>257175</xdr:colOff>
      <xdr:row>37</xdr:row>
      <xdr:rowOff>77412</xdr:rowOff>
    </xdr:to>
    <xdr:sp macro="" textlink="">
      <xdr:nvSpPr>
        <xdr:cNvPr id="136" name="円/楕円 135"/>
        <xdr:cNvSpPr/>
      </xdr:nvSpPr>
      <xdr:spPr bwMode="auto">
        <a:xfrm>
          <a:off x="35560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62189</xdr:rowOff>
    </xdr:from>
    <xdr:ext cx="762000" cy="259045"/>
    <xdr:sp macro="" textlink="">
      <xdr:nvSpPr>
        <xdr:cNvPr id="137" name="テキスト ボックス 136"/>
        <xdr:cNvSpPr txBox="1"/>
      </xdr:nvSpPr>
      <xdr:spPr>
        <a:xfrm>
          <a:off x="3225800" y="71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130313</xdr:rowOff>
    </xdr:from>
    <xdr:to>
      <xdr:col>2</xdr:col>
      <xdr:colOff>692150</xdr:colOff>
      <xdr:row>37</xdr:row>
      <xdr:rowOff>60463</xdr:rowOff>
    </xdr:to>
    <xdr:sp macro="" textlink="">
      <xdr:nvSpPr>
        <xdr:cNvPr id="138" name="円/楕円 137"/>
        <xdr:cNvSpPr/>
      </xdr:nvSpPr>
      <xdr:spPr bwMode="auto">
        <a:xfrm>
          <a:off x="2857500" y="708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45240</xdr:rowOff>
    </xdr:from>
    <xdr:ext cx="762000" cy="259045"/>
    <xdr:sp macro="" textlink="">
      <xdr:nvSpPr>
        <xdr:cNvPr id="139" name="テキスト ボックス 138"/>
        <xdr:cNvSpPr txBox="1"/>
      </xdr:nvSpPr>
      <xdr:spPr>
        <a:xfrm>
          <a:off x="2527300" y="71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65176</xdr:rowOff>
    </xdr:from>
    <xdr:to>
      <xdr:col>6</xdr:col>
      <xdr:colOff>511175</xdr:colOff>
      <xdr:row>36</xdr:row>
      <xdr:rowOff>19990</xdr:rowOff>
    </xdr:to>
    <xdr:cxnSp macro="">
      <xdr:nvCxnSpPr>
        <xdr:cNvPr id="61" name="直線コネクタ 60"/>
        <xdr:cNvCxnSpPr/>
      </xdr:nvCxnSpPr>
      <xdr:spPr>
        <a:xfrm>
          <a:off x="3797300" y="6065926"/>
          <a:ext cx="8382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65176</xdr:rowOff>
    </xdr:from>
    <xdr:to>
      <xdr:col>5</xdr:col>
      <xdr:colOff>358775</xdr:colOff>
      <xdr:row>35</xdr:row>
      <xdr:rowOff>78168</xdr:rowOff>
    </xdr:to>
    <xdr:cxnSp macro="">
      <xdr:nvCxnSpPr>
        <xdr:cNvPr id="64" name="直線コネクタ 63"/>
        <xdr:cNvCxnSpPr/>
      </xdr:nvCxnSpPr>
      <xdr:spPr>
        <a:xfrm flipV="1">
          <a:off x="2908300" y="606592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78168</xdr:rowOff>
    </xdr:from>
    <xdr:to>
      <xdr:col>4</xdr:col>
      <xdr:colOff>155575</xdr:colOff>
      <xdr:row>35</xdr:row>
      <xdr:rowOff>101409</xdr:rowOff>
    </xdr:to>
    <xdr:cxnSp macro="">
      <xdr:nvCxnSpPr>
        <xdr:cNvPr id="67" name="直線コネクタ 66"/>
        <xdr:cNvCxnSpPr/>
      </xdr:nvCxnSpPr>
      <xdr:spPr>
        <a:xfrm flipV="1">
          <a:off x="2019300" y="607891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51956</xdr:rowOff>
    </xdr:from>
    <xdr:to>
      <xdr:col>2</xdr:col>
      <xdr:colOff>638175</xdr:colOff>
      <xdr:row>35</xdr:row>
      <xdr:rowOff>101409</xdr:rowOff>
    </xdr:to>
    <xdr:cxnSp macro="">
      <xdr:nvCxnSpPr>
        <xdr:cNvPr id="70" name="直線コネクタ 69"/>
        <xdr:cNvCxnSpPr/>
      </xdr:nvCxnSpPr>
      <xdr:spPr>
        <a:xfrm>
          <a:off x="1130300" y="6052706"/>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138676</xdr:rowOff>
    </xdr:from>
    <xdr:ext cx="534377" cy="259045"/>
    <xdr:sp macro="" textlink="">
      <xdr:nvSpPr>
        <xdr:cNvPr id="72" name="テキスト ボックス 71"/>
        <xdr:cNvSpPr txBox="1"/>
      </xdr:nvSpPr>
      <xdr:spPr>
        <a:xfrm>
          <a:off x="1752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82630</xdr:rowOff>
    </xdr:from>
    <xdr:ext cx="534377" cy="259045"/>
    <xdr:sp macro="" textlink="">
      <xdr:nvSpPr>
        <xdr:cNvPr id="74" name="テキスト ボックス 73"/>
        <xdr:cNvSpPr txBox="1"/>
      </xdr:nvSpPr>
      <xdr:spPr>
        <a:xfrm>
          <a:off x="863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140640</xdr:rowOff>
    </xdr:from>
    <xdr:to>
      <xdr:col>6</xdr:col>
      <xdr:colOff>561975</xdr:colOff>
      <xdr:row>36</xdr:row>
      <xdr:rowOff>70790</xdr:rowOff>
    </xdr:to>
    <xdr:sp macro="" textlink="">
      <xdr:nvSpPr>
        <xdr:cNvPr id="80" name="円/楕円 79"/>
        <xdr:cNvSpPr/>
      </xdr:nvSpPr>
      <xdr:spPr>
        <a:xfrm>
          <a:off x="45847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119067</xdr:rowOff>
    </xdr:from>
    <xdr:ext cx="534377" cy="259045"/>
    <xdr:sp macro="" textlink="">
      <xdr:nvSpPr>
        <xdr:cNvPr id="81" name="人件費該当値テキスト"/>
        <xdr:cNvSpPr txBox="1"/>
      </xdr:nvSpPr>
      <xdr:spPr>
        <a:xfrm>
          <a:off x="4686300" y="61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14376</xdr:rowOff>
    </xdr:from>
    <xdr:to>
      <xdr:col>5</xdr:col>
      <xdr:colOff>409575</xdr:colOff>
      <xdr:row>35</xdr:row>
      <xdr:rowOff>115976</xdr:rowOff>
    </xdr:to>
    <xdr:sp macro="" textlink="">
      <xdr:nvSpPr>
        <xdr:cNvPr id="82" name="円/楕円 81"/>
        <xdr:cNvSpPr/>
      </xdr:nvSpPr>
      <xdr:spPr>
        <a:xfrm>
          <a:off x="3746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107103</xdr:rowOff>
    </xdr:from>
    <xdr:ext cx="534377" cy="259045"/>
    <xdr:sp macro="" textlink="">
      <xdr:nvSpPr>
        <xdr:cNvPr id="83" name="テキスト ボックス 82"/>
        <xdr:cNvSpPr txBox="1"/>
      </xdr:nvSpPr>
      <xdr:spPr>
        <a:xfrm>
          <a:off x="3530111" y="6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27368</xdr:rowOff>
    </xdr:from>
    <xdr:to>
      <xdr:col>4</xdr:col>
      <xdr:colOff>206375</xdr:colOff>
      <xdr:row>35</xdr:row>
      <xdr:rowOff>128968</xdr:rowOff>
    </xdr:to>
    <xdr:sp macro="" textlink="">
      <xdr:nvSpPr>
        <xdr:cNvPr id="84" name="円/楕円 83"/>
        <xdr:cNvSpPr/>
      </xdr:nvSpPr>
      <xdr:spPr>
        <a:xfrm>
          <a:off x="2857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145495</xdr:rowOff>
    </xdr:from>
    <xdr:ext cx="534377" cy="259045"/>
    <xdr:sp macro="" textlink="">
      <xdr:nvSpPr>
        <xdr:cNvPr id="85" name="テキスト ボックス 84"/>
        <xdr:cNvSpPr txBox="1"/>
      </xdr:nvSpPr>
      <xdr:spPr>
        <a:xfrm>
          <a:off x="2641111" y="58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50609</xdr:rowOff>
    </xdr:from>
    <xdr:to>
      <xdr:col>3</xdr:col>
      <xdr:colOff>3175</xdr:colOff>
      <xdr:row>35</xdr:row>
      <xdr:rowOff>152209</xdr:rowOff>
    </xdr:to>
    <xdr:sp macro="" textlink="">
      <xdr:nvSpPr>
        <xdr:cNvPr id="86" name="円/楕円 85"/>
        <xdr:cNvSpPr/>
      </xdr:nvSpPr>
      <xdr:spPr>
        <a:xfrm>
          <a:off x="1968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143336</xdr:rowOff>
    </xdr:from>
    <xdr:ext cx="534377" cy="259045"/>
    <xdr:sp macro="" textlink="">
      <xdr:nvSpPr>
        <xdr:cNvPr id="87" name="テキスト ボックス 86"/>
        <xdr:cNvSpPr txBox="1"/>
      </xdr:nvSpPr>
      <xdr:spPr>
        <a:xfrm>
          <a:off x="1752111" y="61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1156</xdr:rowOff>
    </xdr:from>
    <xdr:to>
      <xdr:col>1</xdr:col>
      <xdr:colOff>485775</xdr:colOff>
      <xdr:row>35</xdr:row>
      <xdr:rowOff>102756</xdr:rowOff>
    </xdr:to>
    <xdr:sp macro="" textlink="">
      <xdr:nvSpPr>
        <xdr:cNvPr id="88" name="円/楕円 87"/>
        <xdr:cNvSpPr/>
      </xdr:nvSpPr>
      <xdr:spPr>
        <a:xfrm>
          <a:off x="1079500" y="6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93883</xdr:rowOff>
    </xdr:from>
    <xdr:ext cx="534377" cy="259045"/>
    <xdr:sp macro="" textlink="">
      <xdr:nvSpPr>
        <xdr:cNvPr id="89" name="テキスト ボックス 88"/>
        <xdr:cNvSpPr txBox="1"/>
      </xdr:nvSpPr>
      <xdr:spPr>
        <a:xfrm>
          <a:off x="863111" y="60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156426</xdr:rowOff>
    </xdr:from>
    <xdr:to>
      <xdr:col>6</xdr:col>
      <xdr:colOff>511175</xdr:colOff>
      <xdr:row>55</xdr:row>
      <xdr:rowOff>4483</xdr:rowOff>
    </xdr:to>
    <xdr:cxnSp macro="">
      <xdr:nvCxnSpPr>
        <xdr:cNvPr id="119" name="直線コネクタ 118"/>
        <xdr:cNvCxnSpPr/>
      </xdr:nvCxnSpPr>
      <xdr:spPr>
        <a:xfrm flipV="1">
          <a:off x="3797300" y="9414726"/>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4483</xdr:rowOff>
    </xdr:from>
    <xdr:to>
      <xdr:col>5</xdr:col>
      <xdr:colOff>358775</xdr:colOff>
      <xdr:row>55</xdr:row>
      <xdr:rowOff>5550</xdr:rowOff>
    </xdr:to>
    <xdr:cxnSp macro="">
      <xdr:nvCxnSpPr>
        <xdr:cNvPr id="122" name="直線コネクタ 121"/>
        <xdr:cNvCxnSpPr/>
      </xdr:nvCxnSpPr>
      <xdr:spPr>
        <a:xfrm flipV="1">
          <a:off x="2908300" y="94342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5550</xdr:rowOff>
    </xdr:from>
    <xdr:to>
      <xdr:col>4</xdr:col>
      <xdr:colOff>155575</xdr:colOff>
      <xdr:row>55</xdr:row>
      <xdr:rowOff>143319</xdr:rowOff>
    </xdr:to>
    <xdr:cxnSp macro="">
      <xdr:nvCxnSpPr>
        <xdr:cNvPr id="125" name="直線コネクタ 124"/>
        <xdr:cNvCxnSpPr/>
      </xdr:nvCxnSpPr>
      <xdr:spPr>
        <a:xfrm flipV="1">
          <a:off x="2019300" y="9435300"/>
          <a:ext cx="889000" cy="1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135280</xdr:rowOff>
    </xdr:from>
    <xdr:to>
      <xdr:col>2</xdr:col>
      <xdr:colOff>638175</xdr:colOff>
      <xdr:row>55</xdr:row>
      <xdr:rowOff>143319</xdr:rowOff>
    </xdr:to>
    <xdr:cxnSp macro="">
      <xdr:nvCxnSpPr>
        <xdr:cNvPr id="128" name="直線コネクタ 127"/>
        <xdr:cNvCxnSpPr/>
      </xdr:nvCxnSpPr>
      <xdr:spPr>
        <a:xfrm>
          <a:off x="1130300" y="9565030"/>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105626</xdr:rowOff>
    </xdr:from>
    <xdr:to>
      <xdr:col>6</xdr:col>
      <xdr:colOff>561975</xdr:colOff>
      <xdr:row>55</xdr:row>
      <xdr:rowOff>35776</xdr:rowOff>
    </xdr:to>
    <xdr:sp macro="" textlink="">
      <xdr:nvSpPr>
        <xdr:cNvPr id="138" name="円/楕円 137"/>
        <xdr:cNvSpPr/>
      </xdr:nvSpPr>
      <xdr:spPr>
        <a:xfrm>
          <a:off x="4584700" y="93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84053</xdr:rowOff>
    </xdr:from>
    <xdr:ext cx="534377" cy="259045"/>
    <xdr:sp macro="" textlink="">
      <xdr:nvSpPr>
        <xdr:cNvPr id="139" name="物件費該当値テキスト"/>
        <xdr:cNvSpPr txBox="1"/>
      </xdr:nvSpPr>
      <xdr:spPr>
        <a:xfrm>
          <a:off x="4686300" y="93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49,561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125133</xdr:rowOff>
    </xdr:from>
    <xdr:to>
      <xdr:col>5</xdr:col>
      <xdr:colOff>409575</xdr:colOff>
      <xdr:row>55</xdr:row>
      <xdr:rowOff>55283</xdr:rowOff>
    </xdr:to>
    <xdr:sp macro="" textlink="">
      <xdr:nvSpPr>
        <xdr:cNvPr id="140" name="円/楕円 139"/>
        <xdr:cNvSpPr/>
      </xdr:nvSpPr>
      <xdr:spPr>
        <a:xfrm>
          <a:off x="3746500" y="9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46410</xdr:rowOff>
    </xdr:from>
    <xdr:ext cx="534377" cy="259045"/>
    <xdr:sp macro="" textlink="">
      <xdr:nvSpPr>
        <xdr:cNvPr id="141" name="テキスト ボックス 140"/>
        <xdr:cNvSpPr txBox="1"/>
      </xdr:nvSpPr>
      <xdr:spPr>
        <a:xfrm>
          <a:off x="3530111" y="94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126200</xdr:rowOff>
    </xdr:from>
    <xdr:to>
      <xdr:col>4</xdr:col>
      <xdr:colOff>206375</xdr:colOff>
      <xdr:row>55</xdr:row>
      <xdr:rowOff>56350</xdr:rowOff>
    </xdr:to>
    <xdr:sp macro="" textlink="">
      <xdr:nvSpPr>
        <xdr:cNvPr id="142" name="円/楕円 141"/>
        <xdr:cNvSpPr/>
      </xdr:nvSpPr>
      <xdr:spPr>
        <a:xfrm>
          <a:off x="2857500" y="93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47477</xdr:rowOff>
    </xdr:from>
    <xdr:ext cx="534377" cy="259045"/>
    <xdr:sp macro="" textlink="">
      <xdr:nvSpPr>
        <xdr:cNvPr id="143" name="テキスト ボックス 142"/>
        <xdr:cNvSpPr txBox="1"/>
      </xdr:nvSpPr>
      <xdr:spPr>
        <a:xfrm>
          <a:off x="2641111" y="94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92519</xdr:rowOff>
    </xdr:from>
    <xdr:to>
      <xdr:col>3</xdr:col>
      <xdr:colOff>3175</xdr:colOff>
      <xdr:row>56</xdr:row>
      <xdr:rowOff>22669</xdr:rowOff>
    </xdr:to>
    <xdr:sp macro="" textlink="">
      <xdr:nvSpPr>
        <xdr:cNvPr id="144" name="円/楕円 143"/>
        <xdr:cNvSpPr/>
      </xdr:nvSpPr>
      <xdr:spPr>
        <a:xfrm>
          <a:off x="1968500" y="95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13796</xdr:rowOff>
    </xdr:from>
    <xdr:ext cx="534377" cy="259045"/>
    <xdr:sp macro="" textlink="">
      <xdr:nvSpPr>
        <xdr:cNvPr id="145" name="テキスト ボックス 144"/>
        <xdr:cNvSpPr txBox="1"/>
      </xdr:nvSpPr>
      <xdr:spPr>
        <a:xfrm>
          <a:off x="1752111" y="96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84480</xdr:rowOff>
    </xdr:from>
    <xdr:to>
      <xdr:col>1</xdr:col>
      <xdr:colOff>485775</xdr:colOff>
      <xdr:row>56</xdr:row>
      <xdr:rowOff>14630</xdr:rowOff>
    </xdr:to>
    <xdr:sp macro="" textlink="">
      <xdr:nvSpPr>
        <xdr:cNvPr id="146" name="円/楕円 145"/>
        <xdr:cNvSpPr/>
      </xdr:nvSpPr>
      <xdr:spPr>
        <a:xfrm>
          <a:off x="1079500" y="95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5757</xdr:rowOff>
    </xdr:from>
    <xdr:ext cx="534377" cy="259045"/>
    <xdr:sp macro="" textlink="">
      <xdr:nvSpPr>
        <xdr:cNvPr id="147" name="テキスト ボックス 146"/>
        <xdr:cNvSpPr txBox="1"/>
      </xdr:nvSpPr>
      <xdr:spPr>
        <a:xfrm>
          <a:off x="863111" y="96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1969</xdr:rowOff>
    </xdr:from>
    <xdr:to>
      <xdr:col>6</xdr:col>
      <xdr:colOff>511175</xdr:colOff>
      <xdr:row>76</xdr:row>
      <xdr:rowOff>11303</xdr:rowOff>
    </xdr:to>
    <xdr:cxnSp macro="">
      <xdr:nvCxnSpPr>
        <xdr:cNvPr id="176" name="直線コネクタ 175"/>
        <xdr:cNvCxnSpPr/>
      </xdr:nvCxnSpPr>
      <xdr:spPr>
        <a:xfrm flipV="1">
          <a:off x="3797300" y="13032169"/>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11303</xdr:rowOff>
    </xdr:from>
    <xdr:to>
      <xdr:col>5</xdr:col>
      <xdr:colOff>358775</xdr:colOff>
      <xdr:row>76</xdr:row>
      <xdr:rowOff>28829</xdr:rowOff>
    </xdr:to>
    <xdr:cxnSp macro="">
      <xdr:nvCxnSpPr>
        <xdr:cNvPr id="179" name="直線コネクタ 178"/>
        <xdr:cNvCxnSpPr/>
      </xdr:nvCxnSpPr>
      <xdr:spPr>
        <a:xfrm flipV="1">
          <a:off x="2908300" y="1304150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74820</xdr:rowOff>
    </xdr:from>
    <xdr:ext cx="469744" cy="259045"/>
    <xdr:sp macro="" textlink="">
      <xdr:nvSpPr>
        <xdr:cNvPr id="181" name="テキスト ボックス 180"/>
        <xdr:cNvSpPr txBox="1"/>
      </xdr:nvSpPr>
      <xdr:spPr>
        <a:xfrm>
          <a:off x="3562427"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137414</xdr:rowOff>
    </xdr:from>
    <xdr:to>
      <xdr:col>4</xdr:col>
      <xdr:colOff>155575</xdr:colOff>
      <xdr:row>76</xdr:row>
      <xdr:rowOff>28829</xdr:rowOff>
    </xdr:to>
    <xdr:cxnSp macro="">
      <xdr:nvCxnSpPr>
        <xdr:cNvPr id="182" name="直線コネクタ 181"/>
        <xdr:cNvCxnSpPr/>
      </xdr:nvCxnSpPr>
      <xdr:spPr>
        <a:xfrm>
          <a:off x="2019300" y="1299616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137495</xdr:rowOff>
    </xdr:from>
    <xdr:ext cx="469744" cy="259045"/>
    <xdr:sp macro="" textlink="">
      <xdr:nvSpPr>
        <xdr:cNvPr id="184" name="テキスト ボックス 183"/>
        <xdr:cNvSpPr txBox="1"/>
      </xdr:nvSpPr>
      <xdr:spPr>
        <a:xfrm>
          <a:off x="2673427" y="126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137414</xdr:rowOff>
    </xdr:from>
    <xdr:to>
      <xdr:col>2</xdr:col>
      <xdr:colOff>638175</xdr:colOff>
      <xdr:row>75</xdr:row>
      <xdr:rowOff>144653</xdr:rowOff>
    </xdr:to>
    <xdr:cxnSp macro="">
      <xdr:nvCxnSpPr>
        <xdr:cNvPr id="185" name="直線コネクタ 184"/>
        <xdr:cNvCxnSpPr/>
      </xdr:nvCxnSpPr>
      <xdr:spPr>
        <a:xfrm flipV="1">
          <a:off x="1130300" y="129961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147591</xdr:rowOff>
    </xdr:from>
    <xdr:ext cx="469744" cy="259045"/>
    <xdr:sp macro="" textlink="">
      <xdr:nvSpPr>
        <xdr:cNvPr id="187" name="テキスト ボックス 186"/>
        <xdr:cNvSpPr txBox="1"/>
      </xdr:nvSpPr>
      <xdr:spPr>
        <a:xfrm>
          <a:off x="1784427" y="126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156163</xdr:rowOff>
    </xdr:from>
    <xdr:ext cx="469744" cy="259045"/>
    <xdr:sp macro="" textlink="">
      <xdr:nvSpPr>
        <xdr:cNvPr id="189" name="テキスト ボックス 188"/>
        <xdr:cNvSpPr txBox="1"/>
      </xdr:nvSpPr>
      <xdr:spPr>
        <a:xfrm>
          <a:off x="895427" y="126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122619</xdr:rowOff>
    </xdr:from>
    <xdr:to>
      <xdr:col>6</xdr:col>
      <xdr:colOff>561975</xdr:colOff>
      <xdr:row>76</xdr:row>
      <xdr:rowOff>52769</xdr:rowOff>
    </xdr:to>
    <xdr:sp macro="" textlink="">
      <xdr:nvSpPr>
        <xdr:cNvPr id="195" name="円/楕円 194"/>
        <xdr:cNvSpPr/>
      </xdr:nvSpPr>
      <xdr:spPr>
        <a:xfrm>
          <a:off x="4584700" y="129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101046</xdr:rowOff>
    </xdr:from>
    <xdr:ext cx="469744" cy="259045"/>
    <xdr:sp macro="" textlink="">
      <xdr:nvSpPr>
        <xdr:cNvPr id="196" name="維持補修費該当値テキスト"/>
        <xdr:cNvSpPr txBox="1"/>
      </xdr:nvSpPr>
      <xdr:spPr>
        <a:xfrm>
          <a:off x="4686300" y="129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131953</xdr:rowOff>
    </xdr:from>
    <xdr:to>
      <xdr:col>5</xdr:col>
      <xdr:colOff>409575</xdr:colOff>
      <xdr:row>76</xdr:row>
      <xdr:rowOff>62103</xdr:rowOff>
    </xdr:to>
    <xdr:sp macro="" textlink="">
      <xdr:nvSpPr>
        <xdr:cNvPr id="197" name="円/楕円 196"/>
        <xdr:cNvSpPr/>
      </xdr:nvSpPr>
      <xdr:spPr>
        <a:xfrm>
          <a:off x="3746500" y="129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53230</xdr:rowOff>
    </xdr:from>
    <xdr:ext cx="469744" cy="259045"/>
    <xdr:sp macro="" textlink="">
      <xdr:nvSpPr>
        <xdr:cNvPr id="198" name="テキスト ボックス 197"/>
        <xdr:cNvSpPr txBox="1"/>
      </xdr:nvSpPr>
      <xdr:spPr>
        <a:xfrm>
          <a:off x="3562427" y="130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149479</xdr:rowOff>
    </xdr:from>
    <xdr:to>
      <xdr:col>4</xdr:col>
      <xdr:colOff>206375</xdr:colOff>
      <xdr:row>76</xdr:row>
      <xdr:rowOff>79629</xdr:rowOff>
    </xdr:to>
    <xdr:sp macro="" textlink="">
      <xdr:nvSpPr>
        <xdr:cNvPr id="199" name="円/楕円 198"/>
        <xdr:cNvSpPr/>
      </xdr:nvSpPr>
      <xdr:spPr>
        <a:xfrm>
          <a:off x="2857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70756</xdr:rowOff>
    </xdr:from>
    <xdr:ext cx="469744" cy="259045"/>
    <xdr:sp macro="" textlink="">
      <xdr:nvSpPr>
        <xdr:cNvPr id="200" name="テキスト ボックス 199"/>
        <xdr:cNvSpPr txBox="1"/>
      </xdr:nvSpPr>
      <xdr:spPr>
        <a:xfrm>
          <a:off x="2673427"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86614</xdr:rowOff>
    </xdr:from>
    <xdr:to>
      <xdr:col>3</xdr:col>
      <xdr:colOff>3175</xdr:colOff>
      <xdr:row>76</xdr:row>
      <xdr:rowOff>16765</xdr:rowOff>
    </xdr:to>
    <xdr:sp macro="" textlink="">
      <xdr:nvSpPr>
        <xdr:cNvPr id="201" name="円/楕円 200"/>
        <xdr:cNvSpPr/>
      </xdr:nvSpPr>
      <xdr:spPr>
        <a:xfrm>
          <a:off x="1968500" y="12945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7890</xdr:rowOff>
    </xdr:from>
    <xdr:ext cx="469744" cy="259045"/>
    <xdr:sp macro="" textlink="">
      <xdr:nvSpPr>
        <xdr:cNvPr id="202" name="テキスト ボックス 201"/>
        <xdr:cNvSpPr txBox="1"/>
      </xdr:nvSpPr>
      <xdr:spPr>
        <a:xfrm>
          <a:off x="1784427" y="1303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93853</xdr:rowOff>
    </xdr:from>
    <xdr:to>
      <xdr:col>1</xdr:col>
      <xdr:colOff>485775</xdr:colOff>
      <xdr:row>76</xdr:row>
      <xdr:rowOff>24003</xdr:rowOff>
    </xdr:to>
    <xdr:sp macro="" textlink="">
      <xdr:nvSpPr>
        <xdr:cNvPr id="203" name="円/楕円 202"/>
        <xdr:cNvSpPr/>
      </xdr:nvSpPr>
      <xdr:spPr>
        <a:xfrm>
          <a:off x="1079500" y="129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15130</xdr:rowOff>
    </xdr:from>
    <xdr:ext cx="469744" cy="259045"/>
    <xdr:sp macro="" textlink="">
      <xdr:nvSpPr>
        <xdr:cNvPr id="204" name="テキスト ボックス 203"/>
        <xdr:cNvSpPr txBox="1"/>
      </xdr:nvSpPr>
      <xdr:spPr>
        <a:xfrm>
          <a:off x="895427" y="1304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51460</xdr:rowOff>
    </xdr:from>
    <xdr:to>
      <xdr:col>6</xdr:col>
      <xdr:colOff>511175</xdr:colOff>
      <xdr:row>96</xdr:row>
      <xdr:rowOff>35573</xdr:rowOff>
    </xdr:to>
    <xdr:cxnSp macro="">
      <xdr:nvCxnSpPr>
        <xdr:cNvPr id="234" name="直線コネクタ 233"/>
        <xdr:cNvCxnSpPr/>
      </xdr:nvCxnSpPr>
      <xdr:spPr>
        <a:xfrm flipV="1">
          <a:off x="3797300" y="16339210"/>
          <a:ext cx="8382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12788</xdr:rowOff>
    </xdr:from>
    <xdr:to>
      <xdr:col>5</xdr:col>
      <xdr:colOff>358775</xdr:colOff>
      <xdr:row>96</xdr:row>
      <xdr:rowOff>35573</xdr:rowOff>
    </xdr:to>
    <xdr:cxnSp macro="">
      <xdr:nvCxnSpPr>
        <xdr:cNvPr id="237" name="直線コネクタ 236"/>
        <xdr:cNvCxnSpPr/>
      </xdr:nvCxnSpPr>
      <xdr:spPr>
        <a:xfrm>
          <a:off x="2908300" y="1647198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12788</xdr:rowOff>
    </xdr:from>
    <xdr:to>
      <xdr:col>4</xdr:col>
      <xdr:colOff>155575</xdr:colOff>
      <xdr:row>96</xdr:row>
      <xdr:rowOff>168427</xdr:rowOff>
    </xdr:to>
    <xdr:cxnSp macro="">
      <xdr:nvCxnSpPr>
        <xdr:cNvPr id="240" name="直線コネクタ 239"/>
        <xdr:cNvCxnSpPr/>
      </xdr:nvCxnSpPr>
      <xdr:spPr>
        <a:xfrm flipV="1">
          <a:off x="2019300" y="16471988"/>
          <a:ext cx="889000" cy="1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168427</xdr:rowOff>
    </xdr:from>
    <xdr:to>
      <xdr:col>2</xdr:col>
      <xdr:colOff>638175</xdr:colOff>
      <xdr:row>97</xdr:row>
      <xdr:rowOff>23609</xdr:rowOff>
    </xdr:to>
    <xdr:cxnSp macro="">
      <xdr:nvCxnSpPr>
        <xdr:cNvPr id="243" name="直線コネクタ 242"/>
        <xdr:cNvCxnSpPr/>
      </xdr:nvCxnSpPr>
      <xdr:spPr>
        <a:xfrm flipV="1">
          <a:off x="1130300" y="16627627"/>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660</xdr:rowOff>
    </xdr:from>
    <xdr:to>
      <xdr:col>6</xdr:col>
      <xdr:colOff>561975</xdr:colOff>
      <xdr:row>95</xdr:row>
      <xdr:rowOff>102260</xdr:rowOff>
    </xdr:to>
    <xdr:sp macro="" textlink="">
      <xdr:nvSpPr>
        <xdr:cNvPr id="253" name="円/楕円 252"/>
        <xdr:cNvSpPr/>
      </xdr:nvSpPr>
      <xdr:spPr>
        <a:xfrm>
          <a:off x="45847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150537</xdr:rowOff>
    </xdr:from>
    <xdr:ext cx="534377" cy="259045"/>
    <xdr:sp macro="" textlink="">
      <xdr:nvSpPr>
        <xdr:cNvPr id="254" name="扶助費該当値テキスト"/>
        <xdr:cNvSpPr txBox="1"/>
      </xdr:nvSpPr>
      <xdr:spPr>
        <a:xfrm>
          <a:off x="4686300"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77,816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156223</xdr:rowOff>
    </xdr:from>
    <xdr:to>
      <xdr:col>5</xdr:col>
      <xdr:colOff>409575</xdr:colOff>
      <xdr:row>96</xdr:row>
      <xdr:rowOff>86373</xdr:rowOff>
    </xdr:to>
    <xdr:sp macro="" textlink="">
      <xdr:nvSpPr>
        <xdr:cNvPr id="255" name="円/楕円 254"/>
        <xdr:cNvSpPr/>
      </xdr:nvSpPr>
      <xdr:spPr>
        <a:xfrm>
          <a:off x="3746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102900</xdr:rowOff>
    </xdr:from>
    <xdr:ext cx="534377" cy="259045"/>
    <xdr:sp macro="" textlink="">
      <xdr:nvSpPr>
        <xdr:cNvPr id="256" name="テキスト ボックス 255"/>
        <xdr:cNvSpPr txBox="1"/>
      </xdr:nvSpPr>
      <xdr:spPr>
        <a:xfrm>
          <a:off x="3530111" y="16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133438</xdr:rowOff>
    </xdr:from>
    <xdr:to>
      <xdr:col>4</xdr:col>
      <xdr:colOff>206375</xdr:colOff>
      <xdr:row>96</xdr:row>
      <xdr:rowOff>63588</xdr:rowOff>
    </xdr:to>
    <xdr:sp macro="" textlink="">
      <xdr:nvSpPr>
        <xdr:cNvPr id="257" name="円/楕円 256"/>
        <xdr:cNvSpPr/>
      </xdr:nvSpPr>
      <xdr:spPr>
        <a:xfrm>
          <a:off x="2857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54715</xdr:rowOff>
    </xdr:from>
    <xdr:ext cx="534377" cy="259045"/>
    <xdr:sp macro="" textlink="">
      <xdr:nvSpPr>
        <xdr:cNvPr id="258" name="テキスト ボックス 257"/>
        <xdr:cNvSpPr txBox="1"/>
      </xdr:nvSpPr>
      <xdr:spPr>
        <a:xfrm>
          <a:off x="2641111" y="165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117627</xdr:rowOff>
    </xdr:from>
    <xdr:to>
      <xdr:col>3</xdr:col>
      <xdr:colOff>3175</xdr:colOff>
      <xdr:row>97</xdr:row>
      <xdr:rowOff>47777</xdr:rowOff>
    </xdr:to>
    <xdr:sp macro="" textlink="">
      <xdr:nvSpPr>
        <xdr:cNvPr id="259" name="円/楕円 258"/>
        <xdr:cNvSpPr/>
      </xdr:nvSpPr>
      <xdr:spPr>
        <a:xfrm>
          <a:off x="1968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38904</xdr:rowOff>
    </xdr:from>
    <xdr:ext cx="534377" cy="259045"/>
    <xdr:sp macro="" textlink="">
      <xdr:nvSpPr>
        <xdr:cNvPr id="260" name="テキスト ボックス 259"/>
        <xdr:cNvSpPr txBox="1"/>
      </xdr:nvSpPr>
      <xdr:spPr>
        <a:xfrm>
          <a:off x="1752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144259</xdr:rowOff>
    </xdr:from>
    <xdr:to>
      <xdr:col>1</xdr:col>
      <xdr:colOff>485775</xdr:colOff>
      <xdr:row>97</xdr:row>
      <xdr:rowOff>74409</xdr:rowOff>
    </xdr:to>
    <xdr:sp macro="" textlink="">
      <xdr:nvSpPr>
        <xdr:cNvPr id="261" name="円/楕円 260"/>
        <xdr:cNvSpPr/>
      </xdr:nvSpPr>
      <xdr:spPr>
        <a:xfrm>
          <a:off x="1079500" y="166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65536</xdr:rowOff>
    </xdr:from>
    <xdr:ext cx="534377" cy="259045"/>
    <xdr:sp macro="" textlink="">
      <xdr:nvSpPr>
        <xdr:cNvPr id="262" name="テキスト ボックス 261"/>
        <xdr:cNvSpPr txBox="1"/>
      </xdr:nvSpPr>
      <xdr:spPr>
        <a:xfrm>
          <a:off x="863111" y="166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29801</xdr:rowOff>
    </xdr:from>
    <xdr:to>
      <xdr:col>15</xdr:col>
      <xdr:colOff>180975</xdr:colOff>
      <xdr:row>35</xdr:row>
      <xdr:rowOff>113983</xdr:rowOff>
    </xdr:to>
    <xdr:cxnSp macro="">
      <xdr:nvCxnSpPr>
        <xdr:cNvPr id="291" name="直線コネクタ 290"/>
        <xdr:cNvCxnSpPr/>
      </xdr:nvCxnSpPr>
      <xdr:spPr>
        <a:xfrm>
          <a:off x="9639300" y="6030551"/>
          <a:ext cx="8382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29801</xdr:rowOff>
    </xdr:from>
    <xdr:to>
      <xdr:col>14</xdr:col>
      <xdr:colOff>28575</xdr:colOff>
      <xdr:row>36</xdr:row>
      <xdr:rowOff>18637</xdr:rowOff>
    </xdr:to>
    <xdr:cxnSp macro="">
      <xdr:nvCxnSpPr>
        <xdr:cNvPr id="294" name="直線コネクタ 293"/>
        <xdr:cNvCxnSpPr/>
      </xdr:nvCxnSpPr>
      <xdr:spPr>
        <a:xfrm flipV="1">
          <a:off x="8750300" y="6030551"/>
          <a:ext cx="889000" cy="1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18637</xdr:rowOff>
    </xdr:from>
    <xdr:to>
      <xdr:col>12</xdr:col>
      <xdr:colOff>511175</xdr:colOff>
      <xdr:row>36</xdr:row>
      <xdr:rowOff>28467</xdr:rowOff>
    </xdr:to>
    <xdr:cxnSp macro="">
      <xdr:nvCxnSpPr>
        <xdr:cNvPr id="297" name="直線コネクタ 296"/>
        <xdr:cNvCxnSpPr/>
      </xdr:nvCxnSpPr>
      <xdr:spPr>
        <a:xfrm flipV="1">
          <a:off x="7861300" y="619083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141053</xdr:rowOff>
    </xdr:from>
    <xdr:to>
      <xdr:col>11</xdr:col>
      <xdr:colOff>307975</xdr:colOff>
      <xdr:row>36</xdr:row>
      <xdr:rowOff>28467</xdr:rowOff>
    </xdr:to>
    <xdr:cxnSp macro="">
      <xdr:nvCxnSpPr>
        <xdr:cNvPr id="300" name="直線コネクタ 299"/>
        <xdr:cNvCxnSpPr/>
      </xdr:nvCxnSpPr>
      <xdr:spPr>
        <a:xfrm>
          <a:off x="6972300" y="614180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63183</xdr:rowOff>
    </xdr:from>
    <xdr:to>
      <xdr:col>15</xdr:col>
      <xdr:colOff>231775</xdr:colOff>
      <xdr:row>35</xdr:row>
      <xdr:rowOff>164783</xdr:rowOff>
    </xdr:to>
    <xdr:sp macro="" textlink="">
      <xdr:nvSpPr>
        <xdr:cNvPr id="310" name="円/楕円 309"/>
        <xdr:cNvSpPr/>
      </xdr:nvSpPr>
      <xdr:spPr>
        <a:xfrm>
          <a:off x="104267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86060</xdr:rowOff>
    </xdr:from>
    <xdr:ext cx="534377" cy="259045"/>
    <xdr:sp macro="" textlink="">
      <xdr:nvSpPr>
        <xdr:cNvPr id="311" name="補助費等該当値テキスト"/>
        <xdr:cNvSpPr txBox="1"/>
      </xdr:nvSpPr>
      <xdr:spPr>
        <a:xfrm>
          <a:off x="10528300" y="59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150451</xdr:rowOff>
    </xdr:from>
    <xdr:to>
      <xdr:col>14</xdr:col>
      <xdr:colOff>79375</xdr:colOff>
      <xdr:row>35</xdr:row>
      <xdr:rowOff>80601</xdr:rowOff>
    </xdr:to>
    <xdr:sp macro="" textlink="">
      <xdr:nvSpPr>
        <xdr:cNvPr id="312" name="円/楕円 311"/>
        <xdr:cNvSpPr/>
      </xdr:nvSpPr>
      <xdr:spPr>
        <a:xfrm>
          <a:off x="9588500" y="59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97128</xdr:rowOff>
    </xdr:from>
    <xdr:ext cx="534377" cy="259045"/>
    <xdr:sp macro="" textlink="">
      <xdr:nvSpPr>
        <xdr:cNvPr id="313" name="テキスト ボックス 312"/>
        <xdr:cNvSpPr txBox="1"/>
      </xdr:nvSpPr>
      <xdr:spPr>
        <a:xfrm>
          <a:off x="9372111" y="57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139287</xdr:rowOff>
    </xdr:from>
    <xdr:to>
      <xdr:col>12</xdr:col>
      <xdr:colOff>561975</xdr:colOff>
      <xdr:row>36</xdr:row>
      <xdr:rowOff>69437</xdr:rowOff>
    </xdr:to>
    <xdr:sp macro="" textlink="">
      <xdr:nvSpPr>
        <xdr:cNvPr id="314" name="円/楕円 313"/>
        <xdr:cNvSpPr/>
      </xdr:nvSpPr>
      <xdr:spPr>
        <a:xfrm>
          <a:off x="8699500" y="61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85964</xdr:rowOff>
    </xdr:from>
    <xdr:ext cx="534377" cy="259045"/>
    <xdr:sp macro="" textlink="">
      <xdr:nvSpPr>
        <xdr:cNvPr id="315" name="テキスト ボックス 314"/>
        <xdr:cNvSpPr txBox="1"/>
      </xdr:nvSpPr>
      <xdr:spPr>
        <a:xfrm>
          <a:off x="8483111" y="5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149117</xdr:rowOff>
    </xdr:from>
    <xdr:to>
      <xdr:col>11</xdr:col>
      <xdr:colOff>358775</xdr:colOff>
      <xdr:row>36</xdr:row>
      <xdr:rowOff>79267</xdr:rowOff>
    </xdr:to>
    <xdr:sp macro="" textlink="">
      <xdr:nvSpPr>
        <xdr:cNvPr id="316" name="円/楕円 315"/>
        <xdr:cNvSpPr/>
      </xdr:nvSpPr>
      <xdr:spPr>
        <a:xfrm>
          <a:off x="7810500" y="61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70394</xdr:rowOff>
    </xdr:from>
    <xdr:ext cx="534377" cy="259045"/>
    <xdr:sp macro="" textlink="">
      <xdr:nvSpPr>
        <xdr:cNvPr id="317" name="テキスト ボックス 316"/>
        <xdr:cNvSpPr txBox="1"/>
      </xdr:nvSpPr>
      <xdr:spPr>
        <a:xfrm>
          <a:off x="7594111" y="62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90253</xdr:rowOff>
    </xdr:from>
    <xdr:to>
      <xdr:col>10</xdr:col>
      <xdr:colOff>155575</xdr:colOff>
      <xdr:row>36</xdr:row>
      <xdr:rowOff>20403</xdr:rowOff>
    </xdr:to>
    <xdr:sp macro="" textlink="">
      <xdr:nvSpPr>
        <xdr:cNvPr id="318" name="円/楕円 317"/>
        <xdr:cNvSpPr/>
      </xdr:nvSpPr>
      <xdr:spPr>
        <a:xfrm>
          <a:off x="6921500" y="60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11530</xdr:rowOff>
    </xdr:from>
    <xdr:ext cx="534377" cy="259045"/>
    <xdr:sp macro="" textlink="">
      <xdr:nvSpPr>
        <xdr:cNvPr id="319" name="テキスト ボックス 318"/>
        <xdr:cNvSpPr txBox="1"/>
      </xdr:nvSpPr>
      <xdr:spPr>
        <a:xfrm>
          <a:off x="6705111" y="61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83056</xdr:rowOff>
    </xdr:from>
    <xdr:to>
      <xdr:col>15</xdr:col>
      <xdr:colOff>180975</xdr:colOff>
      <xdr:row>56</xdr:row>
      <xdr:rowOff>69291</xdr:rowOff>
    </xdr:to>
    <xdr:cxnSp macro="">
      <xdr:nvCxnSpPr>
        <xdr:cNvPr id="351" name="直線コネクタ 350"/>
        <xdr:cNvCxnSpPr/>
      </xdr:nvCxnSpPr>
      <xdr:spPr>
        <a:xfrm flipV="1">
          <a:off x="9639300" y="9512806"/>
          <a:ext cx="838200" cy="1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8234</xdr:rowOff>
    </xdr:from>
    <xdr:ext cx="534377" cy="259045"/>
    <xdr:sp macro="" textlink="">
      <xdr:nvSpPr>
        <xdr:cNvPr id="352" name="普通建設事業費平均値テキスト"/>
        <xdr:cNvSpPr txBox="1"/>
      </xdr:nvSpPr>
      <xdr:spPr>
        <a:xfrm>
          <a:off x="10528300" y="9609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69291</xdr:rowOff>
    </xdr:from>
    <xdr:to>
      <xdr:col>14</xdr:col>
      <xdr:colOff>28575</xdr:colOff>
      <xdr:row>56</xdr:row>
      <xdr:rowOff>89653</xdr:rowOff>
    </xdr:to>
    <xdr:cxnSp macro="">
      <xdr:nvCxnSpPr>
        <xdr:cNvPr id="354" name="直線コネクタ 353"/>
        <xdr:cNvCxnSpPr/>
      </xdr:nvCxnSpPr>
      <xdr:spPr>
        <a:xfrm flipV="1">
          <a:off x="8750300" y="9670491"/>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6" name="テキスト ボックス 35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89653</xdr:rowOff>
    </xdr:from>
    <xdr:to>
      <xdr:col>12</xdr:col>
      <xdr:colOff>511175</xdr:colOff>
      <xdr:row>56</xdr:row>
      <xdr:rowOff>114260</xdr:rowOff>
    </xdr:to>
    <xdr:cxnSp macro="">
      <xdr:nvCxnSpPr>
        <xdr:cNvPr id="357" name="直線コネクタ 356"/>
        <xdr:cNvCxnSpPr/>
      </xdr:nvCxnSpPr>
      <xdr:spPr>
        <a:xfrm flipV="1">
          <a:off x="7861300" y="9690853"/>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87204</xdr:rowOff>
    </xdr:from>
    <xdr:to>
      <xdr:col>11</xdr:col>
      <xdr:colOff>307975</xdr:colOff>
      <xdr:row>56</xdr:row>
      <xdr:rowOff>114260</xdr:rowOff>
    </xdr:to>
    <xdr:cxnSp macro="">
      <xdr:nvCxnSpPr>
        <xdr:cNvPr id="360" name="直線コネクタ 359"/>
        <xdr:cNvCxnSpPr/>
      </xdr:nvCxnSpPr>
      <xdr:spPr>
        <a:xfrm>
          <a:off x="6972300" y="9688404"/>
          <a:ext cx="8890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32256</xdr:rowOff>
    </xdr:from>
    <xdr:to>
      <xdr:col>15</xdr:col>
      <xdr:colOff>231775</xdr:colOff>
      <xdr:row>55</xdr:row>
      <xdr:rowOff>133856</xdr:rowOff>
    </xdr:to>
    <xdr:sp macro="" textlink="">
      <xdr:nvSpPr>
        <xdr:cNvPr id="370" name="円/楕円 369"/>
        <xdr:cNvSpPr/>
      </xdr:nvSpPr>
      <xdr:spPr>
        <a:xfrm>
          <a:off x="10426700" y="9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55133</xdr:rowOff>
    </xdr:from>
    <xdr:ext cx="534377" cy="259045"/>
    <xdr:sp macro="" textlink="">
      <xdr:nvSpPr>
        <xdr:cNvPr id="371" name="普通建設事業費該当値テキスト"/>
        <xdr:cNvSpPr txBox="1"/>
      </xdr:nvSpPr>
      <xdr:spPr>
        <a:xfrm>
          <a:off x="10528300" y="9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18491</xdr:rowOff>
    </xdr:from>
    <xdr:to>
      <xdr:col>14</xdr:col>
      <xdr:colOff>79375</xdr:colOff>
      <xdr:row>56</xdr:row>
      <xdr:rowOff>120091</xdr:rowOff>
    </xdr:to>
    <xdr:sp macro="" textlink="">
      <xdr:nvSpPr>
        <xdr:cNvPr id="372" name="円/楕円 371"/>
        <xdr:cNvSpPr/>
      </xdr:nvSpPr>
      <xdr:spPr>
        <a:xfrm>
          <a:off x="9588500" y="96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136618</xdr:rowOff>
    </xdr:from>
    <xdr:ext cx="534377" cy="259045"/>
    <xdr:sp macro="" textlink="">
      <xdr:nvSpPr>
        <xdr:cNvPr id="373" name="テキスト ボックス 372"/>
        <xdr:cNvSpPr txBox="1"/>
      </xdr:nvSpPr>
      <xdr:spPr>
        <a:xfrm>
          <a:off x="9372111" y="93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38853</xdr:rowOff>
    </xdr:from>
    <xdr:to>
      <xdr:col>12</xdr:col>
      <xdr:colOff>561975</xdr:colOff>
      <xdr:row>56</xdr:row>
      <xdr:rowOff>140453</xdr:rowOff>
    </xdr:to>
    <xdr:sp macro="" textlink="">
      <xdr:nvSpPr>
        <xdr:cNvPr id="374" name="円/楕円 373"/>
        <xdr:cNvSpPr/>
      </xdr:nvSpPr>
      <xdr:spPr>
        <a:xfrm>
          <a:off x="8699500" y="96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156980</xdr:rowOff>
    </xdr:from>
    <xdr:ext cx="534377" cy="259045"/>
    <xdr:sp macro="" textlink="">
      <xdr:nvSpPr>
        <xdr:cNvPr id="375" name="テキスト ボックス 374"/>
        <xdr:cNvSpPr txBox="1"/>
      </xdr:nvSpPr>
      <xdr:spPr>
        <a:xfrm>
          <a:off x="8483111" y="94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63460</xdr:rowOff>
    </xdr:from>
    <xdr:to>
      <xdr:col>11</xdr:col>
      <xdr:colOff>358775</xdr:colOff>
      <xdr:row>56</xdr:row>
      <xdr:rowOff>165060</xdr:rowOff>
    </xdr:to>
    <xdr:sp macro="" textlink="">
      <xdr:nvSpPr>
        <xdr:cNvPr id="376" name="円/楕円 375"/>
        <xdr:cNvSpPr/>
      </xdr:nvSpPr>
      <xdr:spPr>
        <a:xfrm>
          <a:off x="78105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10137</xdr:rowOff>
    </xdr:from>
    <xdr:ext cx="534377" cy="259045"/>
    <xdr:sp macro="" textlink="">
      <xdr:nvSpPr>
        <xdr:cNvPr id="377" name="テキスト ボックス 376"/>
        <xdr:cNvSpPr txBox="1"/>
      </xdr:nvSpPr>
      <xdr:spPr>
        <a:xfrm>
          <a:off x="7594111" y="9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36404</xdr:rowOff>
    </xdr:from>
    <xdr:to>
      <xdr:col>10</xdr:col>
      <xdr:colOff>155575</xdr:colOff>
      <xdr:row>56</xdr:row>
      <xdr:rowOff>138004</xdr:rowOff>
    </xdr:to>
    <xdr:sp macro="" textlink="">
      <xdr:nvSpPr>
        <xdr:cNvPr id="378" name="円/楕円 377"/>
        <xdr:cNvSpPr/>
      </xdr:nvSpPr>
      <xdr:spPr>
        <a:xfrm>
          <a:off x="6921500" y="9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154531</xdr:rowOff>
    </xdr:from>
    <xdr:ext cx="534377" cy="259045"/>
    <xdr:sp macro="" textlink="">
      <xdr:nvSpPr>
        <xdr:cNvPr id="379" name="テキスト ボックス 378"/>
        <xdr:cNvSpPr txBox="1"/>
      </xdr:nvSpPr>
      <xdr:spPr>
        <a:xfrm>
          <a:off x="6705111" y="94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69839</xdr:rowOff>
    </xdr:from>
    <xdr:to>
      <xdr:col>15</xdr:col>
      <xdr:colOff>180975</xdr:colOff>
      <xdr:row>76</xdr:row>
      <xdr:rowOff>118486</xdr:rowOff>
    </xdr:to>
    <xdr:cxnSp macro="">
      <xdr:nvCxnSpPr>
        <xdr:cNvPr id="406" name="直線コネクタ 405"/>
        <xdr:cNvCxnSpPr/>
      </xdr:nvCxnSpPr>
      <xdr:spPr>
        <a:xfrm flipV="1">
          <a:off x="9639300" y="13100039"/>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28853</xdr:rowOff>
    </xdr:from>
    <xdr:ext cx="534377" cy="259045"/>
    <xdr:sp macro="" textlink="">
      <xdr:nvSpPr>
        <xdr:cNvPr id="407" name="普通建設事業費 （ うち新規整備　）平均値テキスト"/>
        <xdr:cNvSpPr txBox="1"/>
      </xdr:nvSpPr>
      <xdr:spPr>
        <a:xfrm>
          <a:off x="10528300" y="130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164869</xdr:rowOff>
    </xdr:from>
    <xdr:to>
      <xdr:col>14</xdr:col>
      <xdr:colOff>28575</xdr:colOff>
      <xdr:row>76</xdr:row>
      <xdr:rowOff>118486</xdr:rowOff>
    </xdr:to>
    <xdr:cxnSp macro="">
      <xdr:nvCxnSpPr>
        <xdr:cNvPr id="409" name="直線コネクタ 408"/>
        <xdr:cNvCxnSpPr/>
      </xdr:nvCxnSpPr>
      <xdr:spPr>
        <a:xfrm>
          <a:off x="8750300" y="12852169"/>
          <a:ext cx="889000" cy="29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19039</xdr:rowOff>
    </xdr:from>
    <xdr:to>
      <xdr:col>15</xdr:col>
      <xdr:colOff>231775</xdr:colOff>
      <xdr:row>76</xdr:row>
      <xdr:rowOff>120639</xdr:rowOff>
    </xdr:to>
    <xdr:sp macro="" textlink="">
      <xdr:nvSpPr>
        <xdr:cNvPr id="419" name="円/楕円 418"/>
        <xdr:cNvSpPr/>
      </xdr:nvSpPr>
      <xdr:spPr>
        <a:xfrm>
          <a:off x="10426700" y="13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41917</xdr:rowOff>
    </xdr:from>
    <xdr:ext cx="534377" cy="259045"/>
    <xdr:sp macro="" textlink="">
      <xdr:nvSpPr>
        <xdr:cNvPr id="420" name="普通建設事業費 （ うち新規整備　）該当値テキスト"/>
        <xdr:cNvSpPr txBox="1"/>
      </xdr:nvSpPr>
      <xdr:spPr>
        <a:xfrm>
          <a:off x="10528300" y="129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67686</xdr:rowOff>
    </xdr:from>
    <xdr:to>
      <xdr:col>14</xdr:col>
      <xdr:colOff>79375</xdr:colOff>
      <xdr:row>76</xdr:row>
      <xdr:rowOff>169286</xdr:rowOff>
    </xdr:to>
    <xdr:sp macro="" textlink="">
      <xdr:nvSpPr>
        <xdr:cNvPr id="421" name="円/楕円 420"/>
        <xdr:cNvSpPr/>
      </xdr:nvSpPr>
      <xdr:spPr>
        <a:xfrm>
          <a:off x="9588500" y="130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160413</xdr:rowOff>
    </xdr:from>
    <xdr:ext cx="534377" cy="259045"/>
    <xdr:sp macro="" textlink="">
      <xdr:nvSpPr>
        <xdr:cNvPr id="422" name="テキスト ボックス 421"/>
        <xdr:cNvSpPr txBox="1"/>
      </xdr:nvSpPr>
      <xdr:spPr>
        <a:xfrm>
          <a:off x="9372111" y="131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114069</xdr:rowOff>
    </xdr:from>
    <xdr:to>
      <xdr:col>12</xdr:col>
      <xdr:colOff>561975</xdr:colOff>
      <xdr:row>75</xdr:row>
      <xdr:rowOff>44219</xdr:rowOff>
    </xdr:to>
    <xdr:sp macro="" textlink="">
      <xdr:nvSpPr>
        <xdr:cNvPr id="423" name="円/楕円 422"/>
        <xdr:cNvSpPr/>
      </xdr:nvSpPr>
      <xdr:spPr>
        <a:xfrm>
          <a:off x="8699500" y="128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60746</xdr:rowOff>
    </xdr:from>
    <xdr:ext cx="534377" cy="259045"/>
    <xdr:sp macro="" textlink="">
      <xdr:nvSpPr>
        <xdr:cNvPr id="424" name="テキスト ボックス 423"/>
        <xdr:cNvSpPr txBox="1"/>
      </xdr:nvSpPr>
      <xdr:spPr>
        <a:xfrm>
          <a:off x="8483111" y="1257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56424</xdr:rowOff>
    </xdr:from>
    <xdr:to>
      <xdr:col>15</xdr:col>
      <xdr:colOff>180975</xdr:colOff>
      <xdr:row>97</xdr:row>
      <xdr:rowOff>71022</xdr:rowOff>
    </xdr:to>
    <xdr:cxnSp macro="">
      <xdr:nvCxnSpPr>
        <xdr:cNvPr id="455" name="直線コネクタ 454"/>
        <xdr:cNvCxnSpPr/>
      </xdr:nvCxnSpPr>
      <xdr:spPr>
        <a:xfrm flipV="1">
          <a:off x="9639300" y="16687074"/>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71022</xdr:rowOff>
    </xdr:from>
    <xdr:to>
      <xdr:col>14</xdr:col>
      <xdr:colOff>28575</xdr:colOff>
      <xdr:row>98</xdr:row>
      <xdr:rowOff>53795</xdr:rowOff>
    </xdr:to>
    <xdr:cxnSp macro="">
      <xdr:nvCxnSpPr>
        <xdr:cNvPr id="458" name="直線コネクタ 457"/>
        <xdr:cNvCxnSpPr/>
      </xdr:nvCxnSpPr>
      <xdr:spPr>
        <a:xfrm flipV="1">
          <a:off x="8750300" y="16701672"/>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0" name="テキスト ボックス 45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5624</xdr:rowOff>
    </xdr:from>
    <xdr:to>
      <xdr:col>15</xdr:col>
      <xdr:colOff>231775</xdr:colOff>
      <xdr:row>97</xdr:row>
      <xdr:rowOff>107224</xdr:rowOff>
    </xdr:to>
    <xdr:sp macro="" textlink="">
      <xdr:nvSpPr>
        <xdr:cNvPr id="468" name="円/楕円 467"/>
        <xdr:cNvSpPr/>
      </xdr:nvSpPr>
      <xdr:spPr>
        <a:xfrm>
          <a:off x="10426700" y="166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155501</xdr:rowOff>
    </xdr:from>
    <xdr:ext cx="534377" cy="259045"/>
    <xdr:sp macro="" textlink="">
      <xdr:nvSpPr>
        <xdr:cNvPr id="469" name="普通建設事業費 （ うち更新整備　）該当値テキスト"/>
        <xdr:cNvSpPr txBox="1"/>
      </xdr:nvSpPr>
      <xdr:spPr>
        <a:xfrm>
          <a:off x="10528300" y="166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20222</xdr:rowOff>
    </xdr:from>
    <xdr:to>
      <xdr:col>14</xdr:col>
      <xdr:colOff>79375</xdr:colOff>
      <xdr:row>97</xdr:row>
      <xdr:rowOff>121822</xdr:rowOff>
    </xdr:to>
    <xdr:sp macro="" textlink="">
      <xdr:nvSpPr>
        <xdr:cNvPr id="470" name="円/楕円 469"/>
        <xdr:cNvSpPr/>
      </xdr:nvSpPr>
      <xdr:spPr>
        <a:xfrm>
          <a:off x="9588500" y="166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138349</xdr:rowOff>
    </xdr:from>
    <xdr:ext cx="534377" cy="259045"/>
    <xdr:sp macro="" textlink="">
      <xdr:nvSpPr>
        <xdr:cNvPr id="471" name="テキスト ボックス 470"/>
        <xdr:cNvSpPr txBox="1"/>
      </xdr:nvSpPr>
      <xdr:spPr>
        <a:xfrm>
          <a:off x="9372111" y="164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2995</xdr:rowOff>
    </xdr:from>
    <xdr:to>
      <xdr:col>12</xdr:col>
      <xdr:colOff>561975</xdr:colOff>
      <xdr:row>98</xdr:row>
      <xdr:rowOff>104595</xdr:rowOff>
    </xdr:to>
    <xdr:sp macro="" textlink="">
      <xdr:nvSpPr>
        <xdr:cNvPr id="472" name="円/楕円 471"/>
        <xdr:cNvSpPr/>
      </xdr:nvSpPr>
      <xdr:spPr>
        <a:xfrm>
          <a:off x="8699500" y="168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95722</xdr:rowOff>
    </xdr:from>
    <xdr:ext cx="534377" cy="259045"/>
    <xdr:sp macro="" textlink="">
      <xdr:nvSpPr>
        <xdr:cNvPr id="473" name="テキスト ボックス 472"/>
        <xdr:cNvSpPr txBox="1"/>
      </xdr:nvSpPr>
      <xdr:spPr>
        <a:xfrm>
          <a:off x="8483111" y="168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117166</xdr:rowOff>
    </xdr:from>
    <xdr:to>
      <xdr:col>23</xdr:col>
      <xdr:colOff>517525</xdr:colOff>
      <xdr:row>39</xdr:row>
      <xdr:rowOff>98878</xdr:rowOff>
    </xdr:to>
    <xdr:cxnSp macro="">
      <xdr:nvCxnSpPr>
        <xdr:cNvPr id="504" name="直線コネクタ 503"/>
        <xdr:cNvCxnSpPr/>
      </xdr:nvCxnSpPr>
      <xdr:spPr>
        <a:xfrm>
          <a:off x="15481300" y="6632266"/>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143945</xdr:rowOff>
    </xdr:from>
    <xdr:to>
      <xdr:col>22</xdr:col>
      <xdr:colOff>365125</xdr:colOff>
      <xdr:row>38</xdr:row>
      <xdr:rowOff>117166</xdr:rowOff>
    </xdr:to>
    <xdr:cxnSp macro="">
      <xdr:nvCxnSpPr>
        <xdr:cNvPr id="507" name="直線コネクタ 506"/>
        <xdr:cNvCxnSpPr/>
      </xdr:nvCxnSpPr>
      <xdr:spPr>
        <a:xfrm>
          <a:off x="14592300" y="6487595"/>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19522</xdr:rowOff>
    </xdr:from>
    <xdr:to>
      <xdr:col>21</xdr:col>
      <xdr:colOff>161925</xdr:colOff>
      <xdr:row>37</xdr:row>
      <xdr:rowOff>143945</xdr:rowOff>
    </xdr:to>
    <xdr:cxnSp macro="">
      <xdr:nvCxnSpPr>
        <xdr:cNvPr id="510" name="直線コネクタ 509"/>
        <xdr:cNvCxnSpPr/>
      </xdr:nvCxnSpPr>
      <xdr:spPr>
        <a:xfrm>
          <a:off x="13703300" y="6363172"/>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9072</xdr:rowOff>
    </xdr:from>
    <xdr:to>
      <xdr:col>19</xdr:col>
      <xdr:colOff>644525</xdr:colOff>
      <xdr:row>37</xdr:row>
      <xdr:rowOff>19522</xdr:rowOff>
    </xdr:to>
    <xdr:cxnSp macro="">
      <xdr:nvCxnSpPr>
        <xdr:cNvPr id="513" name="直線コネクタ 512"/>
        <xdr:cNvCxnSpPr/>
      </xdr:nvCxnSpPr>
      <xdr:spPr>
        <a:xfrm>
          <a:off x="12814300" y="635272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66366</xdr:rowOff>
    </xdr:from>
    <xdr:to>
      <xdr:col>22</xdr:col>
      <xdr:colOff>415925</xdr:colOff>
      <xdr:row>38</xdr:row>
      <xdr:rowOff>167966</xdr:rowOff>
    </xdr:to>
    <xdr:sp macro="" textlink="">
      <xdr:nvSpPr>
        <xdr:cNvPr id="525" name="円/楕円 524"/>
        <xdr:cNvSpPr/>
      </xdr:nvSpPr>
      <xdr:spPr>
        <a:xfrm>
          <a:off x="15430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159093</xdr:rowOff>
    </xdr:from>
    <xdr:ext cx="378565" cy="259045"/>
    <xdr:sp macro="" textlink="">
      <xdr:nvSpPr>
        <xdr:cNvPr id="526" name="テキスト ボックス 525"/>
        <xdr:cNvSpPr txBox="1"/>
      </xdr:nvSpPr>
      <xdr:spPr>
        <a:xfrm>
          <a:off x="15292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93145</xdr:rowOff>
    </xdr:from>
    <xdr:to>
      <xdr:col>21</xdr:col>
      <xdr:colOff>212725</xdr:colOff>
      <xdr:row>38</xdr:row>
      <xdr:rowOff>23295</xdr:rowOff>
    </xdr:to>
    <xdr:sp macro="" textlink="">
      <xdr:nvSpPr>
        <xdr:cNvPr id="527" name="円/楕円 526"/>
        <xdr:cNvSpPr/>
      </xdr:nvSpPr>
      <xdr:spPr>
        <a:xfrm>
          <a:off x="14541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14422</xdr:rowOff>
    </xdr:from>
    <xdr:ext cx="378565" cy="259045"/>
    <xdr:sp macro="" textlink="">
      <xdr:nvSpPr>
        <xdr:cNvPr id="528" name="テキスト ボックス 527"/>
        <xdr:cNvSpPr txBox="1"/>
      </xdr:nvSpPr>
      <xdr:spPr>
        <a:xfrm>
          <a:off x="14403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140172</xdr:rowOff>
    </xdr:from>
    <xdr:to>
      <xdr:col>20</xdr:col>
      <xdr:colOff>9525</xdr:colOff>
      <xdr:row>37</xdr:row>
      <xdr:rowOff>70322</xdr:rowOff>
    </xdr:to>
    <xdr:sp macro="" textlink="">
      <xdr:nvSpPr>
        <xdr:cNvPr id="529" name="円/楕円 528"/>
        <xdr:cNvSpPr/>
      </xdr:nvSpPr>
      <xdr:spPr>
        <a:xfrm>
          <a:off x="13652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61449</xdr:rowOff>
    </xdr:from>
    <xdr:ext cx="469744" cy="259045"/>
    <xdr:sp macro="" textlink="">
      <xdr:nvSpPr>
        <xdr:cNvPr id="530" name="テキスト ボックス 529"/>
        <xdr:cNvSpPr txBox="1"/>
      </xdr:nvSpPr>
      <xdr:spPr>
        <a:xfrm>
          <a:off x="13468427" y="64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129722</xdr:rowOff>
    </xdr:from>
    <xdr:to>
      <xdr:col>18</xdr:col>
      <xdr:colOff>492125</xdr:colOff>
      <xdr:row>37</xdr:row>
      <xdr:rowOff>59872</xdr:rowOff>
    </xdr:to>
    <xdr:sp macro="" textlink="">
      <xdr:nvSpPr>
        <xdr:cNvPr id="531" name="円/楕円 530"/>
        <xdr:cNvSpPr/>
      </xdr:nvSpPr>
      <xdr:spPr>
        <a:xfrm>
          <a:off x="12763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50999</xdr:rowOff>
    </xdr:from>
    <xdr:ext cx="469744" cy="259045"/>
    <xdr:sp macro="" textlink="">
      <xdr:nvSpPr>
        <xdr:cNvPr id="532" name="テキスト ボックス 531"/>
        <xdr:cNvSpPr txBox="1"/>
      </xdr:nvSpPr>
      <xdr:spPr>
        <a:xfrm>
          <a:off x="12579427"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119126</xdr:rowOff>
    </xdr:from>
    <xdr:to>
      <xdr:col>23</xdr:col>
      <xdr:colOff>517525</xdr:colOff>
      <xdr:row>75</xdr:row>
      <xdr:rowOff>133700</xdr:rowOff>
    </xdr:to>
    <xdr:cxnSp macro="">
      <xdr:nvCxnSpPr>
        <xdr:cNvPr id="610" name="直線コネクタ 609"/>
        <xdr:cNvCxnSpPr/>
      </xdr:nvCxnSpPr>
      <xdr:spPr>
        <a:xfrm flipV="1">
          <a:off x="15481300" y="12977876"/>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133700</xdr:rowOff>
    </xdr:from>
    <xdr:to>
      <xdr:col>22</xdr:col>
      <xdr:colOff>365125</xdr:colOff>
      <xdr:row>75</xdr:row>
      <xdr:rowOff>150844</xdr:rowOff>
    </xdr:to>
    <xdr:cxnSp macro="">
      <xdr:nvCxnSpPr>
        <xdr:cNvPr id="613" name="直線コネクタ 612"/>
        <xdr:cNvCxnSpPr/>
      </xdr:nvCxnSpPr>
      <xdr:spPr>
        <a:xfrm flipV="1">
          <a:off x="14592300" y="1299245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150844</xdr:rowOff>
    </xdr:from>
    <xdr:to>
      <xdr:col>21</xdr:col>
      <xdr:colOff>161925</xdr:colOff>
      <xdr:row>75</xdr:row>
      <xdr:rowOff>152597</xdr:rowOff>
    </xdr:to>
    <xdr:cxnSp macro="">
      <xdr:nvCxnSpPr>
        <xdr:cNvPr id="616" name="直線コネクタ 615"/>
        <xdr:cNvCxnSpPr/>
      </xdr:nvCxnSpPr>
      <xdr:spPr>
        <a:xfrm flipV="1">
          <a:off x="13703300" y="13009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152597</xdr:rowOff>
    </xdr:from>
    <xdr:to>
      <xdr:col>19</xdr:col>
      <xdr:colOff>644525</xdr:colOff>
      <xdr:row>76</xdr:row>
      <xdr:rowOff>6769</xdr:rowOff>
    </xdr:to>
    <xdr:cxnSp macro="">
      <xdr:nvCxnSpPr>
        <xdr:cNvPr id="619" name="直線コネクタ 618"/>
        <xdr:cNvCxnSpPr/>
      </xdr:nvCxnSpPr>
      <xdr:spPr>
        <a:xfrm flipV="1">
          <a:off x="12814300" y="13011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68326</xdr:rowOff>
    </xdr:from>
    <xdr:to>
      <xdr:col>23</xdr:col>
      <xdr:colOff>568325</xdr:colOff>
      <xdr:row>75</xdr:row>
      <xdr:rowOff>169926</xdr:rowOff>
    </xdr:to>
    <xdr:sp macro="" textlink="">
      <xdr:nvSpPr>
        <xdr:cNvPr id="629" name="円/楕円 628"/>
        <xdr:cNvSpPr/>
      </xdr:nvSpPr>
      <xdr:spPr>
        <a:xfrm>
          <a:off x="162687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46753</xdr:rowOff>
    </xdr:from>
    <xdr:ext cx="534377" cy="259045"/>
    <xdr:sp macro="" textlink="">
      <xdr:nvSpPr>
        <xdr:cNvPr id="630" name="公債費該当値テキスト"/>
        <xdr:cNvSpPr txBox="1"/>
      </xdr:nvSpPr>
      <xdr:spPr>
        <a:xfrm>
          <a:off x="16370300" y="129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82900</xdr:rowOff>
    </xdr:from>
    <xdr:to>
      <xdr:col>22</xdr:col>
      <xdr:colOff>415925</xdr:colOff>
      <xdr:row>76</xdr:row>
      <xdr:rowOff>13050</xdr:rowOff>
    </xdr:to>
    <xdr:sp macro="" textlink="">
      <xdr:nvSpPr>
        <xdr:cNvPr id="631" name="円/楕円 630"/>
        <xdr:cNvSpPr/>
      </xdr:nvSpPr>
      <xdr:spPr>
        <a:xfrm>
          <a:off x="154305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4176</xdr:rowOff>
    </xdr:from>
    <xdr:ext cx="534377" cy="259045"/>
    <xdr:sp macro="" textlink="">
      <xdr:nvSpPr>
        <xdr:cNvPr id="632" name="テキスト ボックス 631"/>
        <xdr:cNvSpPr txBox="1"/>
      </xdr:nvSpPr>
      <xdr:spPr>
        <a:xfrm>
          <a:off x="15214111" y="13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100044</xdr:rowOff>
    </xdr:from>
    <xdr:to>
      <xdr:col>21</xdr:col>
      <xdr:colOff>212725</xdr:colOff>
      <xdr:row>76</xdr:row>
      <xdr:rowOff>30194</xdr:rowOff>
    </xdr:to>
    <xdr:sp macro="" textlink="">
      <xdr:nvSpPr>
        <xdr:cNvPr id="633" name="円/楕円 632"/>
        <xdr:cNvSpPr/>
      </xdr:nvSpPr>
      <xdr:spPr>
        <a:xfrm>
          <a:off x="14541500" y="12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21321</xdr:rowOff>
    </xdr:from>
    <xdr:ext cx="534377" cy="259045"/>
    <xdr:sp macro="" textlink="">
      <xdr:nvSpPr>
        <xdr:cNvPr id="634" name="テキスト ボックス 633"/>
        <xdr:cNvSpPr txBox="1"/>
      </xdr:nvSpPr>
      <xdr:spPr>
        <a:xfrm>
          <a:off x="14325111" y="130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101797</xdr:rowOff>
    </xdr:from>
    <xdr:to>
      <xdr:col>20</xdr:col>
      <xdr:colOff>9525</xdr:colOff>
      <xdr:row>76</xdr:row>
      <xdr:rowOff>31947</xdr:rowOff>
    </xdr:to>
    <xdr:sp macro="" textlink="">
      <xdr:nvSpPr>
        <xdr:cNvPr id="635" name="円/楕円 634"/>
        <xdr:cNvSpPr/>
      </xdr:nvSpPr>
      <xdr:spPr>
        <a:xfrm>
          <a:off x="13652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23074</xdr:rowOff>
    </xdr:from>
    <xdr:ext cx="534377" cy="259045"/>
    <xdr:sp macro="" textlink="">
      <xdr:nvSpPr>
        <xdr:cNvPr id="636" name="テキスト ボックス 635"/>
        <xdr:cNvSpPr txBox="1"/>
      </xdr:nvSpPr>
      <xdr:spPr>
        <a:xfrm>
          <a:off x="13436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127419</xdr:rowOff>
    </xdr:from>
    <xdr:to>
      <xdr:col>18</xdr:col>
      <xdr:colOff>492125</xdr:colOff>
      <xdr:row>76</xdr:row>
      <xdr:rowOff>57569</xdr:rowOff>
    </xdr:to>
    <xdr:sp macro="" textlink="">
      <xdr:nvSpPr>
        <xdr:cNvPr id="637" name="円/楕円 636"/>
        <xdr:cNvSpPr/>
      </xdr:nvSpPr>
      <xdr:spPr>
        <a:xfrm>
          <a:off x="127635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48696</xdr:rowOff>
    </xdr:from>
    <xdr:ext cx="534377" cy="259045"/>
    <xdr:sp macro="" textlink="">
      <xdr:nvSpPr>
        <xdr:cNvPr id="638" name="テキスト ボックス 637"/>
        <xdr:cNvSpPr txBox="1"/>
      </xdr:nvSpPr>
      <xdr:spPr>
        <a:xfrm>
          <a:off x="12547111" y="13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134956</xdr:rowOff>
    </xdr:from>
    <xdr:to>
      <xdr:col>23</xdr:col>
      <xdr:colOff>517525</xdr:colOff>
      <xdr:row>95</xdr:row>
      <xdr:rowOff>27629</xdr:rowOff>
    </xdr:to>
    <xdr:cxnSp macro="">
      <xdr:nvCxnSpPr>
        <xdr:cNvPr id="663" name="直線コネクタ 662"/>
        <xdr:cNvCxnSpPr/>
      </xdr:nvCxnSpPr>
      <xdr:spPr>
        <a:xfrm>
          <a:off x="15481300" y="16251256"/>
          <a:ext cx="8382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122762</xdr:rowOff>
    </xdr:from>
    <xdr:ext cx="469744" cy="259045"/>
    <xdr:sp macro="" textlink="">
      <xdr:nvSpPr>
        <xdr:cNvPr id="664" name="積立金平均値テキスト"/>
        <xdr:cNvSpPr txBox="1"/>
      </xdr:nvSpPr>
      <xdr:spPr>
        <a:xfrm>
          <a:off x="16370300" y="164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134956</xdr:rowOff>
    </xdr:from>
    <xdr:to>
      <xdr:col>22</xdr:col>
      <xdr:colOff>365125</xdr:colOff>
      <xdr:row>95</xdr:row>
      <xdr:rowOff>162674</xdr:rowOff>
    </xdr:to>
    <xdr:cxnSp macro="">
      <xdr:nvCxnSpPr>
        <xdr:cNvPr id="666" name="直線コネクタ 665"/>
        <xdr:cNvCxnSpPr/>
      </xdr:nvCxnSpPr>
      <xdr:spPr>
        <a:xfrm flipV="1">
          <a:off x="14592300" y="16251256"/>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23119</xdr:rowOff>
    </xdr:from>
    <xdr:ext cx="534377" cy="259045"/>
    <xdr:sp macro="" textlink="">
      <xdr:nvSpPr>
        <xdr:cNvPr id="668" name="テキスト ボックス 667"/>
        <xdr:cNvSpPr txBox="1"/>
      </xdr:nvSpPr>
      <xdr:spPr>
        <a:xfrm>
          <a:off x="15214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88551</xdr:rowOff>
    </xdr:from>
    <xdr:to>
      <xdr:col>21</xdr:col>
      <xdr:colOff>161925</xdr:colOff>
      <xdr:row>95</xdr:row>
      <xdr:rowOff>162674</xdr:rowOff>
    </xdr:to>
    <xdr:cxnSp macro="">
      <xdr:nvCxnSpPr>
        <xdr:cNvPr id="669" name="直線コネクタ 668"/>
        <xdr:cNvCxnSpPr/>
      </xdr:nvCxnSpPr>
      <xdr:spPr>
        <a:xfrm>
          <a:off x="13703300" y="16204851"/>
          <a:ext cx="889000" cy="2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88551</xdr:rowOff>
    </xdr:from>
    <xdr:to>
      <xdr:col>19</xdr:col>
      <xdr:colOff>644525</xdr:colOff>
      <xdr:row>95</xdr:row>
      <xdr:rowOff>99352</xdr:rowOff>
    </xdr:to>
    <xdr:cxnSp macro="">
      <xdr:nvCxnSpPr>
        <xdr:cNvPr id="672" name="直線コネクタ 671"/>
        <xdr:cNvCxnSpPr/>
      </xdr:nvCxnSpPr>
      <xdr:spPr>
        <a:xfrm flipV="1">
          <a:off x="12814300" y="16204851"/>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148279</xdr:rowOff>
    </xdr:from>
    <xdr:to>
      <xdr:col>23</xdr:col>
      <xdr:colOff>568325</xdr:colOff>
      <xdr:row>95</xdr:row>
      <xdr:rowOff>78429</xdr:rowOff>
    </xdr:to>
    <xdr:sp macro="" textlink="">
      <xdr:nvSpPr>
        <xdr:cNvPr id="682" name="円/楕円 681"/>
        <xdr:cNvSpPr/>
      </xdr:nvSpPr>
      <xdr:spPr>
        <a:xfrm>
          <a:off x="16268700" y="162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171156</xdr:rowOff>
    </xdr:from>
    <xdr:ext cx="469744" cy="259045"/>
    <xdr:sp macro="" textlink="">
      <xdr:nvSpPr>
        <xdr:cNvPr id="683" name="積立金該当値テキスト"/>
        <xdr:cNvSpPr txBox="1"/>
      </xdr:nvSpPr>
      <xdr:spPr>
        <a:xfrm>
          <a:off x="16370300" y="161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84156</xdr:rowOff>
    </xdr:from>
    <xdr:to>
      <xdr:col>22</xdr:col>
      <xdr:colOff>415925</xdr:colOff>
      <xdr:row>95</xdr:row>
      <xdr:rowOff>14306</xdr:rowOff>
    </xdr:to>
    <xdr:sp macro="" textlink="">
      <xdr:nvSpPr>
        <xdr:cNvPr id="684" name="円/楕円 683"/>
        <xdr:cNvSpPr/>
      </xdr:nvSpPr>
      <xdr:spPr>
        <a:xfrm>
          <a:off x="15430500" y="162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5433</xdr:rowOff>
    </xdr:from>
    <xdr:ext cx="534377" cy="259045"/>
    <xdr:sp macro="" textlink="">
      <xdr:nvSpPr>
        <xdr:cNvPr id="685" name="テキスト ボックス 684"/>
        <xdr:cNvSpPr txBox="1"/>
      </xdr:nvSpPr>
      <xdr:spPr>
        <a:xfrm>
          <a:off x="15214111" y="162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111874</xdr:rowOff>
    </xdr:from>
    <xdr:to>
      <xdr:col>21</xdr:col>
      <xdr:colOff>212725</xdr:colOff>
      <xdr:row>96</xdr:row>
      <xdr:rowOff>42024</xdr:rowOff>
    </xdr:to>
    <xdr:sp macro="" textlink="">
      <xdr:nvSpPr>
        <xdr:cNvPr id="686" name="円/楕円 685"/>
        <xdr:cNvSpPr/>
      </xdr:nvSpPr>
      <xdr:spPr>
        <a:xfrm>
          <a:off x="14541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33151</xdr:rowOff>
    </xdr:from>
    <xdr:ext cx="469744" cy="259045"/>
    <xdr:sp macro="" textlink="">
      <xdr:nvSpPr>
        <xdr:cNvPr id="687" name="テキスト ボックス 686"/>
        <xdr:cNvSpPr txBox="1"/>
      </xdr:nvSpPr>
      <xdr:spPr>
        <a:xfrm>
          <a:off x="14357427" y="164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37751</xdr:rowOff>
    </xdr:from>
    <xdr:to>
      <xdr:col>20</xdr:col>
      <xdr:colOff>9525</xdr:colOff>
      <xdr:row>94</xdr:row>
      <xdr:rowOff>139351</xdr:rowOff>
    </xdr:to>
    <xdr:sp macro="" textlink="">
      <xdr:nvSpPr>
        <xdr:cNvPr id="688" name="円/楕円 687"/>
        <xdr:cNvSpPr/>
      </xdr:nvSpPr>
      <xdr:spPr>
        <a:xfrm>
          <a:off x="13652500" y="16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130478</xdr:rowOff>
    </xdr:from>
    <xdr:ext cx="534377" cy="259045"/>
    <xdr:sp macro="" textlink="">
      <xdr:nvSpPr>
        <xdr:cNvPr id="689" name="テキスト ボックス 688"/>
        <xdr:cNvSpPr txBox="1"/>
      </xdr:nvSpPr>
      <xdr:spPr>
        <a:xfrm>
          <a:off x="13436111" y="162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48552</xdr:rowOff>
    </xdr:from>
    <xdr:to>
      <xdr:col>18</xdr:col>
      <xdr:colOff>492125</xdr:colOff>
      <xdr:row>95</xdr:row>
      <xdr:rowOff>150152</xdr:rowOff>
    </xdr:to>
    <xdr:sp macro="" textlink="">
      <xdr:nvSpPr>
        <xdr:cNvPr id="690" name="円/楕円 689"/>
        <xdr:cNvSpPr/>
      </xdr:nvSpPr>
      <xdr:spPr>
        <a:xfrm>
          <a:off x="12763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141279</xdr:rowOff>
    </xdr:from>
    <xdr:ext cx="469744" cy="259045"/>
    <xdr:sp macro="" textlink="">
      <xdr:nvSpPr>
        <xdr:cNvPr id="691" name="テキスト ボックス 690"/>
        <xdr:cNvSpPr txBox="1"/>
      </xdr:nvSpPr>
      <xdr:spPr>
        <a:xfrm>
          <a:off x="12579427" y="164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17170</xdr:rowOff>
    </xdr:from>
    <xdr:to>
      <xdr:col>32</xdr:col>
      <xdr:colOff>187325</xdr:colOff>
      <xdr:row>37</xdr:row>
      <xdr:rowOff>46431</xdr:rowOff>
    </xdr:to>
    <xdr:cxnSp macro="">
      <xdr:nvCxnSpPr>
        <xdr:cNvPr id="718" name="直線コネクタ 717"/>
        <xdr:cNvCxnSpPr/>
      </xdr:nvCxnSpPr>
      <xdr:spPr>
        <a:xfrm>
          <a:off x="21323300" y="6360820"/>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17170</xdr:rowOff>
    </xdr:from>
    <xdr:to>
      <xdr:col>31</xdr:col>
      <xdr:colOff>34925</xdr:colOff>
      <xdr:row>37</xdr:row>
      <xdr:rowOff>29058</xdr:rowOff>
    </xdr:to>
    <xdr:cxnSp macro="">
      <xdr:nvCxnSpPr>
        <xdr:cNvPr id="721" name="直線コネクタ 720"/>
        <xdr:cNvCxnSpPr/>
      </xdr:nvCxnSpPr>
      <xdr:spPr>
        <a:xfrm flipV="1">
          <a:off x="20434300" y="636082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75099</xdr:rowOff>
    </xdr:from>
    <xdr:ext cx="469744" cy="259045"/>
    <xdr:sp macro="" textlink="">
      <xdr:nvSpPr>
        <xdr:cNvPr id="723" name="テキスト ボックス 722"/>
        <xdr:cNvSpPr txBox="1"/>
      </xdr:nvSpPr>
      <xdr:spPr>
        <a:xfrm>
          <a:off x="21088427"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11684</xdr:rowOff>
    </xdr:from>
    <xdr:to>
      <xdr:col>29</xdr:col>
      <xdr:colOff>517525</xdr:colOff>
      <xdr:row>37</xdr:row>
      <xdr:rowOff>29058</xdr:rowOff>
    </xdr:to>
    <xdr:cxnSp macro="">
      <xdr:nvCxnSpPr>
        <xdr:cNvPr id="724" name="直線コネクタ 723"/>
        <xdr:cNvCxnSpPr/>
      </xdr:nvCxnSpPr>
      <xdr:spPr>
        <a:xfrm>
          <a:off x="19545300" y="63553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6" name="テキスト ボックス 725"/>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11684</xdr:rowOff>
    </xdr:from>
    <xdr:to>
      <xdr:col>28</xdr:col>
      <xdr:colOff>314325</xdr:colOff>
      <xdr:row>37</xdr:row>
      <xdr:rowOff>42774</xdr:rowOff>
    </xdr:to>
    <xdr:cxnSp macro="">
      <xdr:nvCxnSpPr>
        <xdr:cNvPr id="727" name="直線コネクタ 726"/>
        <xdr:cNvCxnSpPr/>
      </xdr:nvCxnSpPr>
      <xdr:spPr>
        <a:xfrm flipV="1">
          <a:off x="18656300" y="635533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29" name="テキスト ボックス 728"/>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1" name="テキスト ボックス 730"/>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167081</xdr:rowOff>
    </xdr:from>
    <xdr:to>
      <xdr:col>32</xdr:col>
      <xdr:colOff>238125</xdr:colOff>
      <xdr:row>37</xdr:row>
      <xdr:rowOff>97231</xdr:rowOff>
    </xdr:to>
    <xdr:sp macro="" textlink="">
      <xdr:nvSpPr>
        <xdr:cNvPr id="737" name="円/楕円 736"/>
        <xdr:cNvSpPr/>
      </xdr:nvSpPr>
      <xdr:spPr>
        <a:xfrm>
          <a:off x="221107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145508</xdr:rowOff>
    </xdr:from>
    <xdr:ext cx="469744" cy="259045"/>
    <xdr:sp macro="" textlink="">
      <xdr:nvSpPr>
        <xdr:cNvPr id="738" name="投資及び出資金該当値テキスト"/>
        <xdr:cNvSpPr txBox="1"/>
      </xdr:nvSpPr>
      <xdr:spPr>
        <a:xfrm>
          <a:off x="22212300" y="63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137820</xdr:rowOff>
    </xdr:from>
    <xdr:to>
      <xdr:col>31</xdr:col>
      <xdr:colOff>85725</xdr:colOff>
      <xdr:row>37</xdr:row>
      <xdr:rowOff>67970</xdr:rowOff>
    </xdr:to>
    <xdr:sp macro="" textlink="">
      <xdr:nvSpPr>
        <xdr:cNvPr id="739" name="円/楕円 738"/>
        <xdr:cNvSpPr/>
      </xdr:nvSpPr>
      <xdr:spPr>
        <a:xfrm>
          <a:off x="21272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84497</xdr:rowOff>
    </xdr:from>
    <xdr:ext cx="469744" cy="259045"/>
    <xdr:sp macro="" textlink="">
      <xdr:nvSpPr>
        <xdr:cNvPr id="740" name="テキスト ボックス 739"/>
        <xdr:cNvSpPr txBox="1"/>
      </xdr:nvSpPr>
      <xdr:spPr>
        <a:xfrm>
          <a:off x="21088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149708</xdr:rowOff>
    </xdr:from>
    <xdr:to>
      <xdr:col>29</xdr:col>
      <xdr:colOff>568325</xdr:colOff>
      <xdr:row>37</xdr:row>
      <xdr:rowOff>79858</xdr:rowOff>
    </xdr:to>
    <xdr:sp macro="" textlink="">
      <xdr:nvSpPr>
        <xdr:cNvPr id="741" name="円/楕円 740"/>
        <xdr:cNvSpPr/>
      </xdr:nvSpPr>
      <xdr:spPr>
        <a:xfrm>
          <a:off x="20383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96385</xdr:rowOff>
    </xdr:from>
    <xdr:ext cx="469744" cy="259045"/>
    <xdr:sp macro="" textlink="">
      <xdr:nvSpPr>
        <xdr:cNvPr id="742" name="テキスト ボックス 741"/>
        <xdr:cNvSpPr txBox="1"/>
      </xdr:nvSpPr>
      <xdr:spPr>
        <a:xfrm>
          <a:off x="20199427" y="60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132334</xdr:rowOff>
    </xdr:from>
    <xdr:to>
      <xdr:col>28</xdr:col>
      <xdr:colOff>365125</xdr:colOff>
      <xdr:row>37</xdr:row>
      <xdr:rowOff>62484</xdr:rowOff>
    </xdr:to>
    <xdr:sp macro="" textlink="">
      <xdr:nvSpPr>
        <xdr:cNvPr id="743" name="円/楕円 742"/>
        <xdr:cNvSpPr/>
      </xdr:nvSpPr>
      <xdr:spPr>
        <a:xfrm>
          <a:off x="19494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79011</xdr:rowOff>
    </xdr:from>
    <xdr:ext cx="469744" cy="259045"/>
    <xdr:sp macro="" textlink="">
      <xdr:nvSpPr>
        <xdr:cNvPr id="744" name="テキスト ボックス 743"/>
        <xdr:cNvSpPr txBox="1"/>
      </xdr:nvSpPr>
      <xdr:spPr>
        <a:xfrm>
          <a:off x="19310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163424</xdr:rowOff>
    </xdr:from>
    <xdr:to>
      <xdr:col>27</xdr:col>
      <xdr:colOff>161925</xdr:colOff>
      <xdr:row>37</xdr:row>
      <xdr:rowOff>93574</xdr:rowOff>
    </xdr:to>
    <xdr:sp macro="" textlink="">
      <xdr:nvSpPr>
        <xdr:cNvPr id="745" name="円/楕円 744"/>
        <xdr:cNvSpPr/>
      </xdr:nvSpPr>
      <xdr:spPr>
        <a:xfrm>
          <a:off x="18605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110101</xdr:rowOff>
    </xdr:from>
    <xdr:ext cx="469744" cy="259045"/>
    <xdr:sp macro="" textlink="">
      <xdr:nvSpPr>
        <xdr:cNvPr id="746" name="テキスト ボックス 745"/>
        <xdr:cNvSpPr txBox="1"/>
      </xdr:nvSpPr>
      <xdr:spPr>
        <a:xfrm>
          <a:off x="18421427"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9093</xdr:rowOff>
    </xdr:from>
    <xdr:to>
      <xdr:col>32</xdr:col>
      <xdr:colOff>187325</xdr:colOff>
      <xdr:row>56</xdr:row>
      <xdr:rowOff>19989</xdr:rowOff>
    </xdr:to>
    <xdr:cxnSp macro="">
      <xdr:nvCxnSpPr>
        <xdr:cNvPr id="775" name="直線コネクタ 774"/>
        <xdr:cNvCxnSpPr/>
      </xdr:nvCxnSpPr>
      <xdr:spPr>
        <a:xfrm>
          <a:off x="21323300" y="9610293"/>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85539</xdr:rowOff>
    </xdr:from>
    <xdr:ext cx="534377" cy="259045"/>
    <xdr:sp macro="" textlink="">
      <xdr:nvSpPr>
        <xdr:cNvPr id="776" name="貸付金平均値テキスト"/>
        <xdr:cNvSpPr txBox="1"/>
      </xdr:nvSpPr>
      <xdr:spPr>
        <a:xfrm>
          <a:off x="22212300" y="9686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168808</xdr:rowOff>
    </xdr:from>
    <xdr:to>
      <xdr:col>31</xdr:col>
      <xdr:colOff>34925</xdr:colOff>
      <xdr:row>56</xdr:row>
      <xdr:rowOff>9093</xdr:rowOff>
    </xdr:to>
    <xdr:cxnSp macro="">
      <xdr:nvCxnSpPr>
        <xdr:cNvPr id="778" name="直線コネクタ 777"/>
        <xdr:cNvCxnSpPr/>
      </xdr:nvCxnSpPr>
      <xdr:spPr>
        <a:xfrm>
          <a:off x="20434300" y="959855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129315</xdr:rowOff>
    </xdr:from>
    <xdr:ext cx="534377" cy="259045"/>
    <xdr:sp macro="" textlink="">
      <xdr:nvSpPr>
        <xdr:cNvPr id="780" name="テキスト ボックス 779"/>
        <xdr:cNvSpPr txBox="1"/>
      </xdr:nvSpPr>
      <xdr:spPr>
        <a:xfrm>
          <a:off x="21056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152159</xdr:rowOff>
    </xdr:from>
    <xdr:to>
      <xdr:col>29</xdr:col>
      <xdr:colOff>517525</xdr:colOff>
      <xdr:row>55</xdr:row>
      <xdr:rowOff>168808</xdr:rowOff>
    </xdr:to>
    <xdr:cxnSp macro="">
      <xdr:nvCxnSpPr>
        <xdr:cNvPr id="781" name="直線コネクタ 780"/>
        <xdr:cNvCxnSpPr/>
      </xdr:nvCxnSpPr>
      <xdr:spPr>
        <a:xfrm>
          <a:off x="19545300" y="958190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3" name="テキスト ボックス 782"/>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125679</xdr:rowOff>
    </xdr:from>
    <xdr:to>
      <xdr:col>28</xdr:col>
      <xdr:colOff>314325</xdr:colOff>
      <xdr:row>55</xdr:row>
      <xdr:rowOff>152159</xdr:rowOff>
    </xdr:to>
    <xdr:cxnSp macro="">
      <xdr:nvCxnSpPr>
        <xdr:cNvPr id="784" name="直線コネクタ 783"/>
        <xdr:cNvCxnSpPr/>
      </xdr:nvCxnSpPr>
      <xdr:spPr>
        <a:xfrm>
          <a:off x="18656300" y="9555429"/>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6" name="テキスト ボックス 785"/>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88" name="テキスト ボックス 787"/>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140639</xdr:rowOff>
    </xdr:from>
    <xdr:to>
      <xdr:col>32</xdr:col>
      <xdr:colOff>238125</xdr:colOff>
      <xdr:row>56</xdr:row>
      <xdr:rowOff>70789</xdr:rowOff>
    </xdr:to>
    <xdr:sp macro="" textlink="">
      <xdr:nvSpPr>
        <xdr:cNvPr id="794" name="円/楕円 793"/>
        <xdr:cNvSpPr/>
      </xdr:nvSpPr>
      <xdr:spPr>
        <a:xfrm>
          <a:off x="221107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163516</xdr:rowOff>
    </xdr:from>
    <xdr:ext cx="534377" cy="259045"/>
    <xdr:sp macro="" textlink="">
      <xdr:nvSpPr>
        <xdr:cNvPr id="795" name="貸付金該当値テキスト"/>
        <xdr:cNvSpPr txBox="1"/>
      </xdr:nvSpPr>
      <xdr:spPr>
        <a:xfrm>
          <a:off x="22212300" y="94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129743</xdr:rowOff>
    </xdr:from>
    <xdr:to>
      <xdr:col>31</xdr:col>
      <xdr:colOff>85725</xdr:colOff>
      <xdr:row>56</xdr:row>
      <xdr:rowOff>59893</xdr:rowOff>
    </xdr:to>
    <xdr:sp macro="" textlink="">
      <xdr:nvSpPr>
        <xdr:cNvPr id="796" name="円/楕円 795"/>
        <xdr:cNvSpPr/>
      </xdr:nvSpPr>
      <xdr:spPr>
        <a:xfrm>
          <a:off x="212725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76420</xdr:rowOff>
    </xdr:from>
    <xdr:ext cx="534377" cy="259045"/>
    <xdr:sp macro="" textlink="">
      <xdr:nvSpPr>
        <xdr:cNvPr id="797" name="テキスト ボックス 796"/>
        <xdr:cNvSpPr txBox="1"/>
      </xdr:nvSpPr>
      <xdr:spPr>
        <a:xfrm>
          <a:off x="21056111"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118008</xdr:rowOff>
    </xdr:from>
    <xdr:to>
      <xdr:col>29</xdr:col>
      <xdr:colOff>568325</xdr:colOff>
      <xdr:row>56</xdr:row>
      <xdr:rowOff>48158</xdr:rowOff>
    </xdr:to>
    <xdr:sp macro="" textlink="">
      <xdr:nvSpPr>
        <xdr:cNvPr id="798" name="円/楕円 797"/>
        <xdr:cNvSpPr/>
      </xdr:nvSpPr>
      <xdr:spPr>
        <a:xfrm>
          <a:off x="20383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64685</xdr:rowOff>
    </xdr:from>
    <xdr:ext cx="534377" cy="259045"/>
    <xdr:sp macro="" textlink="">
      <xdr:nvSpPr>
        <xdr:cNvPr id="799" name="テキスト ボックス 798"/>
        <xdr:cNvSpPr txBox="1"/>
      </xdr:nvSpPr>
      <xdr:spPr>
        <a:xfrm>
          <a:off x="20167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101359</xdr:rowOff>
    </xdr:from>
    <xdr:to>
      <xdr:col>28</xdr:col>
      <xdr:colOff>365125</xdr:colOff>
      <xdr:row>56</xdr:row>
      <xdr:rowOff>31509</xdr:rowOff>
    </xdr:to>
    <xdr:sp macro="" textlink="">
      <xdr:nvSpPr>
        <xdr:cNvPr id="800" name="円/楕円 799"/>
        <xdr:cNvSpPr/>
      </xdr:nvSpPr>
      <xdr:spPr>
        <a:xfrm>
          <a:off x="19494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48036</xdr:rowOff>
    </xdr:from>
    <xdr:ext cx="534377" cy="259045"/>
    <xdr:sp macro="" textlink="">
      <xdr:nvSpPr>
        <xdr:cNvPr id="801" name="テキスト ボックス 800"/>
        <xdr:cNvSpPr txBox="1"/>
      </xdr:nvSpPr>
      <xdr:spPr>
        <a:xfrm>
          <a:off x="19278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74879</xdr:rowOff>
    </xdr:from>
    <xdr:to>
      <xdr:col>27</xdr:col>
      <xdr:colOff>161925</xdr:colOff>
      <xdr:row>56</xdr:row>
      <xdr:rowOff>5029</xdr:rowOff>
    </xdr:to>
    <xdr:sp macro="" textlink="">
      <xdr:nvSpPr>
        <xdr:cNvPr id="802" name="円/楕円 801"/>
        <xdr:cNvSpPr/>
      </xdr:nvSpPr>
      <xdr:spPr>
        <a:xfrm>
          <a:off x="18605500" y="95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21556</xdr:rowOff>
    </xdr:from>
    <xdr:ext cx="534377" cy="259045"/>
    <xdr:sp macro="" textlink="">
      <xdr:nvSpPr>
        <xdr:cNvPr id="803" name="テキスト ボックス 802"/>
        <xdr:cNvSpPr txBox="1"/>
      </xdr:nvSpPr>
      <xdr:spPr>
        <a:xfrm>
          <a:off x="18389111" y="92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119697</xdr:rowOff>
    </xdr:from>
    <xdr:to>
      <xdr:col>32</xdr:col>
      <xdr:colOff>187325</xdr:colOff>
      <xdr:row>75</xdr:row>
      <xdr:rowOff>2959</xdr:rowOff>
    </xdr:to>
    <xdr:cxnSp macro="">
      <xdr:nvCxnSpPr>
        <xdr:cNvPr id="833" name="直線コネクタ 832"/>
        <xdr:cNvCxnSpPr/>
      </xdr:nvCxnSpPr>
      <xdr:spPr>
        <a:xfrm flipV="1">
          <a:off x="21323300" y="12806997"/>
          <a:ext cx="8382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834"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2959</xdr:rowOff>
    </xdr:from>
    <xdr:to>
      <xdr:col>31</xdr:col>
      <xdr:colOff>34925</xdr:colOff>
      <xdr:row>75</xdr:row>
      <xdr:rowOff>60414</xdr:rowOff>
    </xdr:to>
    <xdr:cxnSp macro="">
      <xdr:nvCxnSpPr>
        <xdr:cNvPr id="836" name="直線コネクタ 835"/>
        <xdr:cNvCxnSpPr/>
      </xdr:nvCxnSpPr>
      <xdr:spPr>
        <a:xfrm flipV="1">
          <a:off x="20434300" y="12861709"/>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38" name="テキスト ボックス 837"/>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60414</xdr:rowOff>
    </xdr:from>
    <xdr:to>
      <xdr:col>29</xdr:col>
      <xdr:colOff>517525</xdr:colOff>
      <xdr:row>75</xdr:row>
      <xdr:rowOff>86893</xdr:rowOff>
    </xdr:to>
    <xdr:cxnSp macro="">
      <xdr:nvCxnSpPr>
        <xdr:cNvPr id="839" name="直線コネクタ 838"/>
        <xdr:cNvCxnSpPr/>
      </xdr:nvCxnSpPr>
      <xdr:spPr>
        <a:xfrm flipV="1">
          <a:off x="19545300" y="1291916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2024</xdr:rowOff>
    </xdr:from>
    <xdr:ext cx="534377" cy="259045"/>
    <xdr:sp macro="" textlink="">
      <xdr:nvSpPr>
        <xdr:cNvPr id="841" name="テキスト ボックス 840"/>
        <xdr:cNvSpPr txBox="1"/>
      </xdr:nvSpPr>
      <xdr:spPr>
        <a:xfrm>
          <a:off x="20167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86893</xdr:rowOff>
    </xdr:from>
    <xdr:to>
      <xdr:col>28</xdr:col>
      <xdr:colOff>314325</xdr:colOff>
      <xdr:row>75</xdr:row>
      <xdr:rowOff>124079</xdr:rowOff>
    </xdr:to>
    <xdr:cxnSp macro="">
      <xdr:nvCxnSpPr>
        <xdr:cNvPr id="842" name="直線コネクタ 841"/>
        <xdr:cNvCxnSpPr/>
      </xdr:nvCxnSpPr>
      <xdr:spPr>
        <a:xfrm flipV="1">
          <a:off x="18656300" y="12945643"/>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37800</xdr:rowOff>
    </xdr:from>
    <xdr:ext cx="534377" cy="259045"/>
    <xdr:sp macro="" textlink="">
      <xdr:nvSpPr>
        <xdr:cNvPr id="844" name="テキスト ボックス 843"/>
        <xdr:cNvSpPr txBox="1"/>
      </xdr:nvSpPr>
      <xdr:spPr>
        <a:xfrm>
          <a:off x="19278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58907</xdr:rowOff>
    </xdr:from>
    <xdr:ext cx="534377" cy="259045"/>
    <xdr:sp macro="" textlink="">
      <xdr:nvSpPr>
        <xdr:cNvPr id="846" name="テキスト ボックス 845"/>
        <xdr:cNvSpPr txBox="1"/>
      </xdr:nvSpPr>
      <xdr:spPr>
        <a:xfrm>
          <a:off x="18389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68897</xdr:rowOff>
    </xdr:from>
    <xdr:to>
      <xdr:col>32</xdr:col>
      <xdr:colOff>238125</xdr:colOff>
      <xdr:row>74</xdr:row>
      <xdr:rowOff>170497</xdr:rowOff>
    </xdr:to>
    <xdr:sp macro="" textlink="">
      <xdr:nvSpPr>
        <xdr:cNvPr id="852" name="円/楕円 851"/>
        <xdr:cNvSpPr/>
      </xdr:nvSpPr>
      <xdr:spPr>
        <a:xfrm>
          <a:off x="22110700" y="127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91774</xdr:rowOff>
    </xdr:from>
    <xdr:ext cx="534377" cy="259045"/>
    <xdr:sp macro="" textlink="">
      <xdr:nvSpPr>
        <xdr:cNvPr id="853" name="繰出金該当値テキスト"/>
        <xdr:cNvSpPr txBox="1"/>
      </xdr:nvSpPr>
      <xdr:spPr>
        <a:xfrm>
          <a:off x="22212300" y="126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123609</xdr:rowOff>
    </xdr:from>
    <xdr:to>
      <xdr:col>31</xdr:col>
      <xdr:colOff>85725</xdr:colOff>
      <xdr:row>75</xdr:row>
      <xdr:rowOff>53759</xdr:rowOff>
    </xdr:to>
    <xdr:sp macro="" textlink="">
      <xdr:nvSpPr>
        <xdr:cNvPr id="854" name="円/楕円 853"/>
        <xdr:cNvSpPr/>
      </xdr:nvSpPr>
      <xdr:spPr>
        <a:xfrm>
          <a:off x="212725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44886</xdr:rowOff>
    </xdr:from>
    <xdr:ext cx="534377" cy="259045"/>
    <xdr:sp macro="" textlink="">
      <xdr:nvSpPr>
        <xdr:cNvPr id="855" name="テキスト ボックス 854"/>
        <xdr:cNvSpPr txBox="1"/>
      </xdr:nvSpPr>
      <xdr:spPr>
        <a:xfrm>
          <a:off x="21056111" y="129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9614</xdr:rowOff>
    </xdr:from>
    <xdr:to>
      <xdr:col>29</xdr:col>
      <xdr:colOff>568325</xdr:colOff>
      <xdr:row>75</xdr:row>
      <xdr:rowOff>111214</xdr:rowOff>
    </xdr:to>
    <xdr:sp macro="" textlink="">
      <xdr:nvSpPr>
        <xdr:cNvPr id="856" name="円/楕円 855"/>
        <xdr:cNvSpPr/>
      </xdr:nvSpPr>
      <xdr:spPr>
        <a:xfrm>
          <a:off x="20383500" y="12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127741</xdr:rowOff>
    </xdr:from>
    <xdr:ext cx="534377" cy="259045"/>
    <xdr:sp macro="" textlink="">
      <xdr:nvSpPr>
        <xdr:cNvPr id="857" name="テキスト ボックス 856"/>
        <xdr:cNvSpPr txBox="1"/>
      </xdr:nvSpPr>
      <xdr:spPr>
        <a:xfrm>
          <a:off x="20167111" y="126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36093</xdr:rowOff>
    </xdr:from>
    <xdr:to>
      <xdr:col>28</xdr:col>
      <xdr:colOff>365125</xdr:colOff>
      <xdr:row>75</xdr:row>
      <xdr:rowOff>137693</xdr:rowOff>
    </xdr:to>
    <xdr:sp macro="" textlink="">
      <xdr:nvSpPr>
        <xdr:cNvPr id="858" name="円/楕円 857"/>
        <xdr:cNvSpPr/>
      </xdr:nvSpPr>
      <xdr:spPr>
        <a:xfrm>
          <a:off x="19494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154220</xdr:rowOff>
    </xdr:from>
    <xdr:ext cx="534377" cy="259045"/>
    <xdr:sp macro="" textlink="">
      <xdr:nvSpPr>
        <xdr:cNvPr id="859" name="テキスト ボックス 858"/>
        <xdr:cNvSpPr txBox="1"/>
      </xdr:nvSpPr>
      <xdr:spPr>
        <a:xfrm>
          <a:off x="19278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73279</xdr:rowOff>
    </xdr:from>
    <xdr:to>
      <xdr:col>27</xdr:col>
      <xdr:colOff>161925</xdr:colOff>
      <xdr:row>76</xdr:row>
      <xdr:rowOff>3429</xdr:rowOff>
    </xdr:to>
    <xdr:sp macro="" textlink="">
      <xdr:nvSpPr>
        <xdr:cNvPr id="860" name="円/楕円 859"/>
        <xdr:cNvSpPr/>
      </xdr:nvSpPr>
      <xdr:spPr>
        <a:xfrm>
          <a:off x="18605500" y="129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19956</xdr:rowOff>
    </xdr:from>
    <xdr:ext cx="534377" cy="259045"/>
    <xdr:sp macro="" textlink="">
      <xdr:nvSpPr>
        <xdr:cNvPr id="861" name="テキスト ボックス 860"/>
        <xdr:cNvSpPr txBox="1"/>
      </xdr:nvSpPr>
      <xdr:spPr>
        <a:xfrm>
          <a:off x="18389111" y="127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376,628</a:t>
          </a:r>
          <a:r>
            <a:rPr kumimoji="1" lang="ja-JP" altLang="en-US" sz="1300">
              <a:latin typeface="ＭＳ Ｐゴシック"/>
            </a:rPr>
            <a:t>円となっている。主な構成項目である人件費は、住民一人当たり</a:t>
          </a:r>
          <a:r>
            <a:rPr kumimoji="1" lang="en-US" altLang="ja-JP" sz="1300">
              <a:latin typeface="ＭＳ Ｐゴシック"/>
            </a:rPr>
            <a:t>54,142</a:t>
          </a:r>
          <a:r>
            <a:rPr kumimoji="1" lang="ja-JP" altLang="en-US" sz="1300">
              <a:latin typeface="ＭＳ Ｐゴシック"/>
            </a:rPr>
            <a:t>円となっており、退職手当の減（住民一人当たり</a:t>
          </a:r>
          <a:r>
            <a:rPr kumimoji="1" lang="en-US" altLang="ja-JP" sz="1300">
              <a:latin typeface="ＭＳ Ｐゴシック"/>
            </a:rPr>
            <a:t>2,621</a:t>
          </a:r>
          <a:r>
            <a:rPr kumimoji="1" lang="ja-JP" altLang="en-US" sz="1300">
              <a:latin typeface="ＭＳ Ｐゴシック"/>
            </a:rPr>
            <a:t>円減）や共済組合等負担金において追加費用負担率が下がった影響などにより前年度から減となった。</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32,350</a:t>
          </a:r>
          <a:r>
            <a:rPr kumimoji="1" lang="ja-JP" altLang="en-US" sz="1300">
              <a:latin typeface="ＭＳ Ｐゴシック"/>
            </a:rPr>
            <a:t>円となっており、市税過誤納還付金（住民一人当たり</a:t>
          </a:r>
          <a:r>
            <a:rPr kumimoji="1" lang="en-US" altLang="ja-JP" sz="1300">
              <a:latin typeface="ＭＳ Ｐゴシック"/>
            </a:rPr>
            <a:t>1,955</a:t>
          </a:r>
          <a:r>
            <a:rPr kumimoji="1" lang="ja-JP" altLang="en-US" sz="1300">
              <a:latin typeface="ＭＳ Ｐゴシック"/>
            </a:rPr>
            <a:t>円減）や国営かんがい排水事業負担金（住民一人当たり</a:t>
          </a:r>
          <a:r>
            <a:rPr kumimoji="1" lang="en-US" altLang="ja-JP" sz="1300">
              <a:latin typeface="ＭＳ Ｐゴシック"/>
            </a:rPr>
            <a:t>2,005</a:t>
          </a:r>
          <a:r>
            <a:rPr kumimoji="1" lang="ja-JP" altLang="en-US" sz="1300">
              <a:latin typeface="ＭＳ Ｐゴシック"/>
            </a:rPr>
            <a:t>円減）の減などにより、前年度決算と比較すると</a:t>
          </a:r>
          <a:r>
            <a:rPr kumimoji="1" lang="en-US" altLang="ja-JP" sz="1300">
              <a:latin typeface="ＭＳ Ｐゴシック"/>
            </a:rPr>
            <a:t>12.0</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62,969</a:t>
          </a:r>
          <a:r>
            <a:rPr kumimoji="1" lang="ja-JP" altLang="en-US" sz="1300">
              <a:latin typeface="ＭＳ Ｐゴシック"/>
            </a:rPr>
            <a:t>円となっており、大垣駅南街区市街地再開発事業補助金（住民一人当たり</a:t>
          </a:r>
          <a:r>
            <a:rPr kumimoji="1" lang="en-US" altLang="ja-JP" sz="1300">
              <a:latin typeface="ＭＳ Ｐゴシック"/>
            </a:rPr>
            <a:t>3,711</a:t>
          </a:r>
          <a:r>
            <a:rPr kumimoji="1" lang="ja-JP" altLang="en-US" sz="1300">
              <a:latin typeface="ＭＳ Ｐゴシック"/>
            </a:rPr>
            <a:t>円減）や中学校非構造部材耐震対策事業（住民一人当たり</a:t>
          </a:r>
          <a:r>
            <a:rPr kumimoji="1" lang="en-US" altLang="ja-JP" sz="1300">
              <a:latin typeface="ＭＳ Ｐゴシック"/>
            </a:rPr>
            <a:t>1,651</a:t>
          </a:r>
          <a:r>
            <a:rPr kumimoji="1" lang="ja-JP" altLang="en-US" sz="1300">
              <a:latin typeface="ＭＳ Ｐゴシック"/>
            </a:rPr>
            <a:t>円減）が減少した一方で、公共用地先行取得事業（住民一人当たり</a:t>
          </a:r>
          <a:r>
            <a:rPr kumimoji="1" lang="en-US" altLang="ja-JP" sz="1300">
              <a:latin typeface="ＭＳ Ｐゴシック"/>
            </a:rPr>
            <a:t>6,838</a:t>
          </a:r>
          <a:r>
            <a:rPr kumimoji="1" lang="ja-JP" altLang="en-US" sz="1300">
              <a:latin typeface="ＭＳ Ｐゴシック"/>
            </a:rPr>
            <a:t>円増）や日新幼保園改築事業（住民一人当たり</a:t>
          </a:r>
          <a:r>
            <a:rPr kumimoji="1" lang="en-US" altLang="ja-JP" sz="1300">
              <a:latin typeface="ＭＳ Ｐゴシック"/>
            </a:rPr>
            <a:t>4,461</a:t>
          </a:r>
          <a:r>
            <a:rPr kumimoji="1" lang="ja-JP" altLang="en-US" sz="1300">
              <a:latin typeface="ＭＳ Ｐゴシック"/>
            </a:rPr>
            <a:t>円増）などにより、</a:t>
          </a:r>
          <a:r>
            <a:rPr kumimoji="1" lang="en-US" altLang="ja-JP" sz="1300">
              <a:latin typeface="ＭＳ Ｐゴシック"/>
            </a:rPr>
            <a:t>18.1</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積立金は住民一人当たり</a:t>
          </a:r>
          <a:r>
            <a:rPr kumimoji="1" lang="en-US" altLang="ja-JP" sz="1300">
              <a:latin typeface="ＭＳ Ｐゴシック"/>
            </a:rPr>
            <a:t>8,961</a:t>
          </a:r>
          <a:r>
            <a:rPr kumimoji="1" lang="ja-JP" altLang="en-US" sz="1300">
              <a:latin typeface="ＭＳ Ｐゴシック"/>
            </a:rPr>
            <a:t>円となっており、今後不測の歳出に備えるための財政調整基金への積立（住民一人当たり</a:t>
          </a:r>
          <a:r>
            <a:rPr kumimoji="1" lang="en-US" altLang="ja-JP" sz="1300">
              <a:latin typeface="ＭＳ Ｐゴシック"/>
            </a:rPr>
            <a:t>1,256</a:t>
          </a:r>
          <a:r>
            <a:rPr kumimoji="1" lang="ja-JP" altLang="en-US" sz="1300">
              <a:latin typeface="ＭＳ Ｐゴシック"/>
            </a:rPr>
            <a:t>円減）の減などにより</a:t>
          </a:r>
          <a:r>
            <a:rPr kumimoji="1" lang="en-US" altLang="ja-JP" sz="1300">
              <a:latin typeface="ＭＳ Ｐゴシック"/>
            </a:rPr>
            <a:t>11.1</a:t>
          </a:r>
          <a:r>
            <a:rPr kumimoji="1" lang="ja-JP" altLang="en-US" sz="1300">
              <a:latin typeface="ＭＳ Ｐゴシック"/>
            </a:rPr>
            <a:t>％の減となった。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142966</xdr:rowOff>
    </xdr:from>
    <xdr:to>
      <xdr:col>6</xdr:col>
      <xdr:colOff>511175</xdr:colOff>
      <xdr:row>36</xdr:row>
      <xdr:rowOff>71120</xdr:rowOff>
    </xdr:to>
    <xdr:cxnSp macro="">
      <xdr:nvCxnSpPr>
        <xdr:cNvPr id="63" name="直線コネクタ 62"/>
        <xdr:cNvCxnSpPr/>
      </xdr:nvCxnSpPr>
      <xdr:spPr>
        <a:xfrm>
          <a:off x="3797300" y="5800816"/>
          <a:ext cx="8382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142966</xdr:rowOff>
    </xdr:from>
    <xdr:to>
      <xdr:col>5</xdr:col>
      <xdr:colOff>358775</xdr:colOff>
      <xdr:row>34</xdr:row>
      <xdr:rowOff>907</xdr:rowOff>
    </xdr:to>
    <xdr:cxnSp macro="">
      <xdr:nvCxnSpPr>
        <xdr:cNvPr id="66" name="直線コネクタ 65"/>
        <xdr:cNvCxnSpPr/>
      </xdr:nvCxnSpPr>
      <xdr:spPr>
        <a:xfrm flipV="1">
          <a:off x="2908300" y="58008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129903</xdr:rowOff>
    </xdr:from>
    <xdr:to>
      <xdr:col>4</xdr:col>
      <xdr:colOff>155575</xdr:colOff>
      <xdr:row>34</xdr:row>
      <xdr:rowOff>907</xdr:rowOff>
    </xdr:to>
    <xdr:cxnSp macro="">
      <xdr:nvCxnSpPr>
        <xdr:cNvPr id="69" name="直線コネクタ 68"/>
        <xdr:cNvCxnSpPr/>
      </xdr:nvCxnSpPr>
      <xdr:spPr>
        <a:xfrm>
          <a:off x="2019300" y="57877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907</xdr:rowOff>
    </xdr:from>
    <xdr:to>
      <xdr:col>2</xdr:col>
      <xdr:colOff>638175</xdr:colOff>
      <xdr:row>33</xdr:row>
      <xdr:rowOff>129903</xdr:rowOff>
    </xdr:to>
    <xdr:cxnSp macro="">
      <xdr:nvCxnSpPr>
        <xdr:cNvPr id="72" name="直線コネクタ 71"/>
        <xdr:cNvCxnSpPr/>
      </xdr:nvCxnSpPr>
      <xdr:spPr>
        <a:xfrm>
          <a:off x="1130300" y="565875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20320</xdr:rowOff>
    </xdr:from>
    <xdr:to>
      <xdr:col>6</xdr:col>
      <xdr:colOff>561975</xdr:colOff>
      <xdr:row>36</xdr:row>
      <xdr:rowOff>121920</xdr:rowOff>
    </xdr:to>
    <xdr:sp macro="" textlink="">
      <xdr:nvSpPr>
        <xdr:cNvPr id="82" name="円/楕円 81"/>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170197</xdr:rowOff>
    </xdr:from>
    <xdr:ext cx="469744" cy="259045"/>
    <xdr:sp macro="" textlink="">
      <xdr:nvSpPr>
        <xdr:cNvPr id="83" name="議会費該当値テキスト"/>
        <xdr:cNvSpPr txBox="1"/>
      </xdr:nvSpPr>
      <xdr:spPr>
        <a:xfrm>
          <a:off x="46863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92166</xdr:rowOff>
    </xdr:from>
    <xdr:to>
      <xdr:col>5</xdr:col>
      <xdr:colOff>409575</xdr:colOff>
      <xdr:row>34</xdr:row>
      <xdr:rowOff>22316</xdr:rowOff>
    </xdr:to>
    <xdr:sp macro="" textlink="">
      <xdr:nvSpPr>
        <xdr:cNvPr id="84" name="円/楕円 83"/>
        <xdr:cNvSpPr/>
      </xdr:nvSpPr>
      <xdr:spPr>
        <a:xfrm>
          <a:off x="3746500" y="5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13443</xdr:rowOff>
    </xdr:from>
    <xdr:ext cx="469744" cy="259045"/>
    <xdr:sp macro="" textlink="">
      <xdr:nvSpPr>
        <xdr:cNvPr id="85" name="テキスト ボックス 84"/>
        <xdr:cNvSpPr txBox="1"/>
      </xdr:nvSpPr>
      <xdr:spPr>
        <a:xfrm>
          <a:off x="3562427" y="58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121557</xdr:rowOff>
    </xdr:from>
    <xdr:to>
      <xdr:col>4</xdr:col>
      <xdr:colOff>206375</xdr:colOff>
      <xdr:row>34</xdr:row>
      <xdr:rowOff>51707</xdr:rowOff>
    </xdr:to>
    <xdr:sp macro="" textlink="">
      <xdr:nvSpPr>
        <xdr:cNvPr id="86" name="円/楕円 85"/>
        <xdr:cNvSpPr/>
      </xdr:nvSpPr>
      <xdr:spPr>
        <a:xfrm>
          <a:off x="2857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68234</xdr:rowOff>
    </xdr:from>
    <xdr:ext cx="469744" cy="259045"/>
    <xdr:sp macro="" textlink="">
      <xdr:nvSpPr>
        <xdr:cNvPr id="87" name="テキスト ボックス 86"/>
        <xdr:cNvSpPr txBox="1"/>
      </xdr:nvSpPr>
      <xdr:spPr>
        <a:xfrm>
          <a:off x="2673427"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79103</xdr:rowOff>
    </xdr:from>
    <xdr:to>
      <xdr:col>3</xdr:col>
      <xdr:colOff>3175</xdr:colOff>
      <xdr:row>34</xdr:row>
      <xdr:rowOff>9253</xdr:rowOff>
    </xdr:to>
    <xdr:sp macro="" textlink="">
      <xdr:nvSpPr>
        <xdr:cNvPr id="88" name="円/楕円 87"/>
        <xdr:cNvSpPr/>
      </xdr:nvSpPr>
      <xdr:spPr>
        <a:xfrm>
          <a:off x="1968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25780</xdr:rowOff>
    </xdr:from>
    <xdr:ext cx="469744" cy="259045"/>
    <xdr:sp macro="" textlink="">
      <xdr:nvSpPr>
        <xdr:cNvPr id="89" name="テキスト ボックス 88"/>
        <xdr:cNvSpPr txBox="1"/>
      </xdr:nvSpPr>
      <xdr:spPr>
        <a:xfrm>
          <a:off x="1784427"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121557</xdr:rowOff>
    </xdr:from>
    <xdr:to>
      <xdr:col>1</xdr:col>
      <xdr:colOff>485775</xdr:colOff>
      <xdr:row>33</xdr:row>
      <xdr:rowOff>51707</xdr:rowOff>
    </xdr:to>
    <xdr:sp macro="" textlink="">
      <xdr:nvSpPr>
        <xdr:cNvPr id="90" name="円/楕円 89"/>
        <xdr:cNvSpPr/>
      </xdr:nvSpPr>
      <xdr:spPr>
        <a:xfrm>
          <a:off x="10795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68234</xdr:rowOff>
    </xdr:from>
    <xdr:ext cx="469744" cy="259045"/>
    <xdr:sp macro="" textlink="">
      <xdr:nvSpPr>
        <xdr:cNvPr id="91" name="テキスト ボックス 90"/>
        <xdr:cNvSpPr txBox="1"/>
      </xdr:nvSpPr>
      <xdr:spPr>
        <a:xfrm>
          <a:off x="895427" y="53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144025</xdr:rowOff>
    </xdr:from>
    <xdr:to>
      <xdr:col>6</xdr:col>
      <xdr:colOff>511175</xdr:colOff>
      <xdr:row>57</xdr:row>
      <xdr:rowOff>22714</xdr:rowOff>
    </xdr:to>
    <xdr:cxnSp macro="">
      <xdr:nvCxnSpPr>
        <xdr:cNvPr id="121" name="直線コネクタ 120"/>
        <xdr:cNvCxnSpPr/>
      </xdr:nvCxnSpPr>
      <xdr:spPr>
        <a:xfrm>
          <a:off x="3797300" y="9745225"/>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144025</xdr:rowOff>
    </xdr:from>
    <xdr:to>
      <xdr:col>5</xdr:col>
      <xdr:colOff>358775</xdr:colOff>
      <xdr:row>57</xdr:row>
      <xdr:rowOff>120993</xdr:rowOff>
    </xdr:to>
    <xdr:cxnSp macro="">
      <xdr:nvCxnSpPr>
        <xdr:cNvPr id="124" name="直線コネクタ 123"/>
        <xdr:cNvCxnSpPr/>
      </xdr:nvCxnSpPr>
      <xdr:spPr>
        <a:xfrm flipV="1">
          <a:off x="2908300" y="9745225"/>
          <a:ext cx="889000" cy="1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6" name="テキスト ボックス 125"/>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28715</xdr:rowOff>
    </xdr:from>
    <xdr:to>
      <xdr:col>4</xdr:col>
      <xdr:colOff>155575</xdr:colOff>
      <xdr:row>57</xdr:row>
      <xdr:rowOff>120993</xdr:rowOff>
    </xdr:to>
    <xdr:cxnSp macro="">
      <xdr:nvCxnSpPr>
        <xdr:cNvPr id="127" name="直線コネクタ 126"/>
        <xdr:cNvCxnSpPr/>
      </xdr:nvCxnSpPr>
      <xdr:spPr>
        <a:xfrm>
          <a:off x="2019300" y="9801365"/>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28715</xdr:rowOff>
    </xdr:from>
    <xdr:to>
      <xdr:col>2</xdr:col>
      <xdr:colOff>638175</xdr:colOff>
      <xdr:row>57</xdr:row>
      <xdr:rowOff>59404</xdr:rowOff>
    </xdr:to>
    <xdr:cxnSp macro="">
      <xdr:nvCxnSpPr>
        <xdr:cNvPr id="130" name="直線コネクタ 129"/>
        <xdr:cNvCxnSpPr/>
      </xdr:nvCxnSpPr>
      <xdr:spPr>
        <a:xfrm flipV="1">
          <a:off x="1130300" y="9801365"/>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143364</xdr:rowOff>
    </xdr:from>
    <xdr:to>
      <xdr:col>6</xdr:col>
      <xdr:colOff>561975</xdr:colOff>
      <xdr:row>57</xdr:row>
      <xdr:rowOff>73514</xdr:rowOff>
    </xdr:to>
    <xdr:sp macro="" textlink="">
      <xdr:nvSpPr>
        <xdr:cNvPr id="140" name="円/楕円 139"/>
        <xdr:cNvSpPr/>
      </xdr:nvSpPr>
      <xdr:spPr>
        <a:xfrm>
          <a:off x="4584700" y="97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121791</xdr:rowOff>
    </xdr:from>
    <xdr:ext cx="534377" cy="259045"/>
    <xdr:sp macro="" textlink="">
      <xdr:nvSpPr>
        <xdr:cNvPr id="141" name="総務費該当値テキスト"/>
        <xdr:cNvSpPr txBox="1"/>
      </xdr:nvSpPr>
      <xdr:spPr>
        <a:xfrm>
          <a:off x="4686300" y="97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93225</xdr:rowOff>
    </xdr:from>
    <xdr:to>
      <xdr:col>5</xdr:col>
      <xdr:colOff>409575</xdr:colOff>
      <xdr:row>57</xdr:row>
      <xdr:rowOff>23375</xdr:rowOff>
    </xdr:to>
    <xdr:sp macro="" textlink="">
      <xdr:nvSpPr>
        <xdr:cNvPr id="142" name="円/楕円 141"/>
        <xdr:cNvSpPr/>
      </xdr:nvSpPr>
      <xdr:spPr>
        <a:xfrm>
          <a:off x="3746500" y="96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14502</xdr:rowOff>
    </xdr:from>
    <xdr:ext cx="534377" cy="259045"/>
    <xdr:sp macro="" textlink="">
      <xdr:nvSpPr>
        <xdr:cNvPr id="143" name="テキスト ボックス 142"/>
        <xdr:cNvSpPr txBox="1"/>
      </xdr:nvSpPr>
      <xdr:spPr>
        <a:xfrm>
          <a:off x="3530111" y="97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70193</xdr:rowOff>
    </xdr:from>
    <xdr:to>
      <xdr:col>4</xdr:col>
      <xdr:colOff>206375</xdr:colOff>
      <xdr:row>58</xdr:row>
      <xdr:rowOff>343</xdr:rowOff>
    </xdr:to>
    <xdr:sp macro="" textlink="">
      <xdr:nvSpPr>
        <xdr:cNvPr id="144" name="円/楕円 143"/>
        <xdr:cNvSpPr/>
      </xdr:nvSpPr>
      <xdr:spPr>
        <a:xfrm>
          <a:off x="2857500" y="98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162920</xdr:rowOff>
    </xdr:from>
    <xdr:ext cx="534377" cy="259045"/>
    <xdr:sp macro="" textlink="">
      <xdr:nvSpPr>
        <xdr:cNvPr id="145" name="テキスト ボックス 144"/>
        <xdr:cNvSpPr txBox="1"/>
      </xdr:nvSpPr>
      <xdr:spPr>
        <a:xfrm>
          <a:off x="2641111" y="99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149365</xdr:rowOff>
    </xdr:from>
    <xdr:to>
      <xdr:col>3</xdr:col>
      <xdr:colOff>3175</xdr:colOff>
      <xdr:row>57</xdr:row>
      <xdr:rowOff>79515</xdr:rowOff>
    </xdr:to>
    <xdr:sp macro="" textlink="">
      <xdr:nvSpPr>
        <xdr:cNvPr id="146" name="円/楕円 145"/>
        <xdr:cNvSpPr/>
      </xdr:nvSpPr>
      <xdr:spPr>
        <a:xfrm>
          <a:off x="1968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70642</xdr:rowOff>
    </xdr:from>
    <xdr:ext cx="534377" cy="259045"/>
    <xdr:sp macro="" textlink="">
      <xdr:nvSpPr>
        <xdr:cNvPr id="147" name="テキスト ボックス 146"/>
        <xdr:cNvSpPr txBox="1"/>
      </xdr:nvSpPr>
      <xdr:spPr>
        <a:xfrm>
          <a:off x="1752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8604</xdr:rowOff>
    </xdr:from>
    <xdr:to>
      <xdr:col>1</xdr:col>
      <xdr:colOff>485775</xdr:colOff>
      <xdr:row>57</xdr:row>
      <xdr:rowOff>110204</xdr:rowOff>
    </xdr:to>
    <xdr:sp macro="" textlink="">
      <xdr:nvSpPr>
        <xdr:cNvPr id="148" name="円/楕円 147"/>
        <xdr:cNvSpPr/>
      </xdr:nvSpPr>
      <xdr:spPr>
        <a:xfrm>
          <a:off x="1079500" y="97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101331</xdr:rowOff>
    </xdr:from>
    <xdr:ext cx="534377" cy="259045"/>
    <xdr:sp macro="" textlink="">
      <xdr:nvSpPr>
        <xdr:cNvPr id="149" name="テキスト ボックス 148"/>
        <xdr:cNvSpPr txBox="1"/>
      </xdr:nvSpPr>
      <xdr:spPr>
        <a:xfrm>
          <a:off x="863111" y="98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145545</xdr:rowOff>
    </xdr:from>
    <xdr:to>
      <xdr:col>6</xdr:col>
      <xdr:colOff>511175</xdr:colOff>
      <xdr:row>76</xdr:row>
      <xdr:rowOff>132091</xdr:rowOff>
    </xdr:to>
    <xdr:cxnSp macro="">
      <xdr:nvCxnSpPr>
        <xdr:cNvPr id="181" name="直線コネクタ 180"/>
        <xdr:cNvCxnSpPr/>
      </xdr:nvCxnSpPr>
      <xdr:spPr>
        <a:xfrm flipV="1">
          <a:off x="3797300" y="12832845"/>
          <a:ext cx="838200" cy="3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132091</xdr:rowOff>
    </xdr:from>
    <xdr:to>
      <xdr:col>5</xdr:col>
      <xdr:colOff>358775</xdr:colOff>
      <xdr:row>77</xdr:row>
      <xdr:rowOff>25498</xdr:rowOff>
    </xdr:to>
    <xdr:cxnSp macro="">
      <xdr:nvCxnSpPr>
        <xdr:cNvPr id="184" name="直線コネクタ 183"/>
        <xdr:cNvCxnSpPr/>
      </xdr:nvCxnSpPr>
      <xdr:spPr>
        <a:xfrm flipV="1">
          <a:off x="2908300" y="131622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5" name="フローチャート : 判断 184"/>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6" name="テキスト ボックス 185"/>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25498</xdr:rowOff>
    </xdr:from>
    <xdr:to>
      <xdr:col>4</xdr:col>
      <xdr:colOff>155575</xdr:colOff>
      <xdr:row>77</xdr:row>
      <xdr:rowOff>87971</xdr:rowOff>
    </xdr:to>
    <xdr:cxnSp macro="">
      <xdr:nvCxnSpPr>
        <xdr:cNvPr id="187" name="直線コネクタ 186"/>
        <xdr:cNvCxnSpPr/>
      </xdr:nvCxnSpPr>
      <xdr:spPr>
        <a:xfrm flipV="1">
          <a:off x="2019300" y="13227148"/>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87971</xdr:rowOff>
    </xdr:from>
    <xdr:to>
      <xdr:col>2</xdr:col>
      <xdr:colOff>638175</xdr:colOff>
      <xdr:row>78</xdr:row>
      <xdr:rowOff>40063</xdr:rowOff>
    </xdr:to>
    <xdr:cxnSp macro="">
      <xdr:nvCxnSpPr>
        <xdr:cNvPr id="190" name="直線コネクタ 189"/>
        <xdr:cNvCxnSpPr/>
      </xdr:nvCxnSpPr>
      <xdr:spPr>
        <a:xfrm flipV="1">
          <a:off x="1130300" y="13289621"/>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94745</xdr:rowOff>
    </xdr:from>
    <xdr:to>
      <xdr:col>6</xdr:col>
      <xdr:colOff>561975</xdr:colOff>
      <xdr:row>75</xdr:row>
      <xdr:rowOff>24895</xdr:rowOff>
    </xdr:to>
    <xdr:sp macro="" textlink="">
      <xdr:nvSpPr>
        <xdr:cNvPr id="200" name="円/楕円 199"/>
        <xdr:cNvSpPr/>
      </xdr:nvSpPr>
      <xdr:spPr>
        <a:xfrm>
          <a:off x="4584700" y="127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117622</xdr:rowOff>
    </xdr:from>
    <xdr:ext cx="599010" cy="259045"/>
    <xdr:sp macro="" textlink="">
      <xdr:nvSpPr>
        <xdr:cNvPr id="201" name="民生費該当値テキスト"/>
        <xdr:cNvSpPr txBox="1"/>
      </xdr:nvSpPr>
      <xdr:spPr>
        <a:xfrm>
          <a:off x="4686300" y="1263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81291</xdr:rowOff>
    </xdr:from>
    <xdr:to>
      <xdr:col>5</xdr:col>
      <xdr:colOff>409575</xdr:colOff>
      <xdr:row>77</xdr:row>
      <xdr:rowOff>11441</xdr:rowOff>
    </xdr:to>
    <xdr:sp macro="" textlink="">
      <xdr:nvSpPr>
        <xdr:cNvPr id="202" name="円/楕円 201"/>
        <xdr:cNvSpPr/>
      </xdr:nvSpPr>
      <xdr:spPr>
        <a:xfrm>
          <a:off x="3746500" y="131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27968</xdr:rowOff>
    </xdr:from>
    <xdr:ext cx="599010" cy="259045"/>
    <xdr:sp macro="" textlink="">
      <xdr:nvSpPr>
        <xdr:cNvPr id="203" name="テキスト ボックス 202"/>
        <xdr:cNvSpPr txBox="1"/>
      </xdr:nvSpPr>
      <xdr:spPr>
        <a:xfrm>
          <a:off x="3497794" y="1288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146148</xdr:rowOff>
    </xdr:from>
    <xdr:to>
      <xdr:col>4</xdr:col>
      <xdr:colOff>206375</xdr:colOff>
      <xdr:row>77</xdr:row>
      <xdr:rowOff>76298</xdr:rowOff>
    </xdr:to>
    <xdr:sp macro="" textlink="">
      <xdr:nvSpPr>
        <xdr:cNvPr id="204" name="円/楕円 203"/>
        <xdr:cNvSpPr/>
      </xdr:nvSpPr>
      <xdr:spPr>
        <a:xfrm>
          <a:off x="28575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67425</xdr:rowOff>
    </xdr:from>
    <xdr:ext cx="599010" cy="259045"/>
    <xdr:sp macro="" textlink="">
      <xdr:nvSpPr>
        <xdr:cNvPr id="205" name="テキスト ボックス 204"/>
        <xdr:cNvSpPr txBox="1"/>
      </xdr:nvSpPr>
      <xdr:spPr>
        <a:xfrm>
          <a:off x="2608794" y="1326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37171</xdr:rowOff>
    </xdr:from>
    <xdr:to>
      <xdr:col>3</xdr:col>
      <xdr:colOff>3175</xdr:colOff>
      <xdr:row>77</xdr:row>
      <xdr:rowOff>138771</xdr:rowOff>
    </xdr:to>
    <xdr:sp macro="" textlink="">
      <xdr:nvSpPr>
        <xdr:cNvPr id="206" name="円/楕円 205"/>
        <xdr:cNvSpPr/>
      </xdr:nvSpPr>
      <xdr:spPr>
        <a:xfrm>
          <a:off x="1968500" y="132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129898</xdr:rowOff>
    </xdr:from>
    <xdr:ext cx="599010" cy="259045"/>
    <xdr:sp macro="" textlink="">
      <xdr:nvSpPr>
        <xdr:cNvPr id="207" name="テキスト ボックス 206"/>
        <xdr:cNvSpPr txBox="1"/>
      </xdr:nvSpPr>
      <xdr:spPr>
        <a:xfrm>
          <a:off x="1719794" y="1333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160713</xdr:rowOff>
    </xdr:from>
    <xdr:to>
      <xdr:col>1</xdr:col>
      <xdr:colOff>485775</xdr:colOff>
      <xdr:row>78</xdr:row>
      <xdr:rowOff>90863</xdr:rowOff>
    </xdr:to>
    <xdr:sp macro="" textlink="">
      <xdr:nvSpPr>
        <xdr:cNvPr id="208" name="円/楕円 207"/>
        <xdr:cNvSpPr/>
      </xdr:nvSpPr>
      <xdr:spPr>
        <a:xfrm>
          <a:off x="1079500" y="133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81990</xdr:rowOff>
    </xdr:from>
    <xdr:ext cx="599010" cy="259045"/>
    <xdr:sp macro="" textlink="">
      <xdr:nvSpPr>
        <xdr:cNvPr id="209" name="テキスト ボックス 208"/>
        <xdr:cNvSpPr txBox="1"/>
      </xdr:nvSpPr>
      <xdr:spPr>
        <a:xfrm>
          <a:off x="830794" y="1345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9489</xdr:rowOff>
    </xdr:from>
    <xdr:to>
      <xdr:col>6</xdr:col>
      <xdr:colOff>511175</xdr:colOff>
      <xdr:row>95</xdr:row>
      <xdr:rowOff>34041</xdr:rowOff>
    </xdr:to>
    <xdr:cxnSp macro="">
      <xdr:nvCxnSpPr>
        <xdr:cNvPr id="237" name="直線コネクタ 236"/>
        <xdr:cNvCxnSpPr/>
      </xdr:nvCxnSpPr>
      <xdr:spPr>
        <a:xfrm flipV="1">
          <a:off x="3797300" y="16297239"/>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8"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34041</xdr:rowOff>
    </xdr:from>
    <xdr:to>
      <xdr:col>5</xdr:col>
      <xdr:colOff>358775</xdr:colOff>
      <xdr:row>96</xdr:row>
      <xdr:rowOff>73955</xdr:rowOff>
    </xdr:to>
    <xdr:cxnSp macro="">
      <xdr:nvCxnSpPr>
        <xdr:cNvPr id="240" name="直線コネクタ 239"/>
        <xdr:cNvCxnSpPr/>
      </xdr:nvCxnSpPr>
      <xdr:spPr>
        <a:xfrm flipV="1">
          <a:off x="2908300" y="16321791"/>
          <a:ext cx="889000" cy="2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41" name="フローチャート : 判断 240"/>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42" name="テキスト ボックス 241"/>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73955</xdr:rowOff>
    </xdr:from>
    <xdr:to>
      <xdr:col>4</xdr:col>
      <xdr:colOff>155575</xdr:colOff>
      <xdr:row>97</xdr:row>
      <xdr:rowOff>32486</xdr:rowOff>
    </xdr:to>
    <xdr:cxnSp macro="">
      <xdr:nvCxnSpPr>
        <xdr:cNvPr id="243" name="直線コネクタ 242"/>
        <xdr:cNvCxnSpPr/>
      </xdr:nvCxnSpPr>
      <xdr:spPr>
        <a:xfrm flipV="1">
          <a:off x="2019300" y="16533155"/>
          <a:ext cx="889000" cy="1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5" name="テキスト ボックス 244"/>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132065</xdr:rowOff>
    </xdr:from>
    <xdr:to>
      <xdr:col>2</xdr:col>
      <xdr:colOff>638175</xdr:colOff>
      <xdr:row>97</xdr:row>
      <xdr:rowOff>32486</xdr:rowOff>
    </xdr:to>
    <xdr:cxnSp macro="">
      <xdr:nvCxnSpPr>
        <xdr:cNvPr id="246" name="直線コネクタ 245"/>
        <xdr:cNvCxnSpPr/>
      </xdr:nvCxnSpPr>
      <xdr:spPr>
        <a:xfrm>
          <a:off x="1130300" y="16591265"/>
          <a:ext cx="889000" cy="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8" name="テキスト ボックス 247"/>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120434</xdr:rowOff>
    </xdr:from>
    <xdr:ext cx="534377" cy="259045"/>
    <xdr:sp macro="" textlink="">
      <xdr:nvSpPr>
        <xdr:cNvPr id="250" name="テキスト ボックス 249"/>
        <xdr:cNvSpPr txBox="1"/>
      </xdr:nvSpPr>
      <xdr:spPr>
        <a:xfrm>
          <a:off x="863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130139</xdr:rowOff>
    </xdr:from>
    <xdr:to>
      <xdr:col>6</xdr:col>
      <xdr:colOff>561975</xdr:colOff>
      <xdr:row>95</xdr:row>
      <xdr:rowOff>60289</xdr:rowOff>
    </xdr:to>
    <xdr:sp macro="" textlink="">
      <xdr:nvSpPr>
        <xdr:cNvPr id="256" name="円/楕円 255"/>
        <xdr:cNvSpPr/>
      </xdr:nvSpPr>
      <xdr:spPr>
        <a:xfrm>
          <a:off x="4584700" y="162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153016</xdr:rowOff>
    </xdr:from>
    <xdr:ext cx="534377" cy="259045"/>
    <xdr:sp macro="" textlink="">
      <xdr:nvSpPr>
        <xdr:cNvPr id="257" name="衛生費該当値テキスト"/>
        <xdr:cNvSpPr txBox="1"/>
      </xdr:nvSpPr>
      <xdr:spPr>
        <a:xfrm>
          <a:off x="4686300" y="160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154691</xdr:rowOff>
    </xdr:from>
    <xdr:to>
      <xdr:col>5</xdr:col>
      <xdr:colOff>409575</xdr:colOff>
      <xdr:row>95</xdr:row>
      <xdr:rowOff>84841</xdr:rowOff>
    </xdr:to>
    <xdr:sp macro="" textlink="">
      <xdr:nvSpPr>
        <xdr:cNvPr id="258" name="円/楕円 257"/>
        <xdr:cNvSpPr/>
      </xdr:nvSpPr>
      <xdr:spPr>
        <a:xfrm>
          <a:off x="3746500" y="162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101368</xdr:rowOff>
    </xdr:from>
    <xdr:ext cx="534377" cy="259045"/>
    <xdr:sp macro="" textlink="">
      <xdr:nvSpPr>
        <xdr:cNvPr id="259" name="テキスト ボックス 258"/>
        <xdr:cNvSpPr txBox="1"/>
      </xdr:nvSpPr>
      <xdr:spPr>
        <a:xfrm>
          <a:off x="3530111" y="160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23155</xdr:rowOff>
    </xdr:from>
    <xdr:to>
      <xdr:col>4</xdr:col>
      <xdr:colOff>206375</xdr:colOff>
      <xdr:row>96</xdr:row>
      <xdr:rowOff>124755</xdr:rowOff>
    </xdr:to>
    <xdr:sp macro="" textlink="">
      <xdr:nvSpPr>
        <xdr:cNvPr id="260" name="円/楕円 259"/>
        <xdr:cNvSpPr/>
      </xdr:nvSpPr>
      <xdr:spPr>
        <a:xfrm>
          <a:off x="2857500" y="164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115882</xdr:rowOff>
    </xdr:from>
    <xdr:ext cx="534377" cy="259045"/>
    <xdr:sp macro="" textlink="">
      <xdr:nvSpPr>
        <xdr:cNvPr id="261" name="テキスト ボックス 260"/>
        <xdr:cNvSpPr txBox="1"/>
      </xdr:nvSpPr>
      <xdr:spPr>
        <a:xfrm>
          <a:off x="2641111" y="165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153136</xdr:rowOff>
    </xdr:from>
    <xdr:to>
      <xdr:col>3</xdr:col>
      <xdr:colOff>3175</xdr:colOff>
      <xdr:row>97</xdr:row>
      <xdr:rowOff>83286</xdr:rowOff>
    </xdr:to>
    <xdr:sp macro="" textlink="">
      <xdr:nvSpPr>
        <xdr:cNvPr id="262" name="円/楕円 261"/>
        <xdr:cNvSpPr/>
      </xdr:nvSpPr>
      <xdr:spPr>
        <a:xfrm>
          <a:off x="1968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74413</xdr:rowOff>
    </xdr:from>
    <xdr:ext cx="534377" cy="259045"/>
    <xdr:sp macro="" textlink="">
      <xdr:nvSpPr>
        <xdr:cNvPr id="263" name="テキスト ボックス 262"/>
        <xdr:cNvSpPr txBox="1"/>
      </xdr:nvSpPr>
      <xdr:spPr>
        <a:xfrm>
          <a:off x="1752111"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81265</xdr:rowOff>
    </xdr:from>
    <xdr:to>
      <xdr:col>1</xdr:col>
      <xdr:colOff>485775</xdr:colOff>
      <xdr:row>97</xdr:row>
      <xdr:rowOff>11415</xdr:rowOff>
    </xdr:to>
    <xdr:sp macro="" textlink="">
      <xdr:nvSpPr>
        <xdr:cNvPr id="264" name="円/楕円 263"/>
        <xdr:cNvSpPr/>
      </xdr:nvSpPr>
      <xdr:spPr>
        <a:xfrm>
          <a:off x="1079500" y="165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2542</xdr:rowOff>
    </xdr:from>
    <xdr:ext cx="534377" cy="259045"/>
    <xdr:sp macro="" textlink="">
      <xdr:nvSpPr>
        <xdr:cNvPr id="265" name="テキスト ボックス 264"/>
        <xdr:cNvSpPr txBox="1"/>
      </xdr:nvSpPr>
      <xdr:spPr>
        <a:xfrm>
          <a:off x="863111" y="166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118745</xdr:rowOff>
    </xdr:from>
    <xdr:to>
      <xdr:col>15</xdr:col>
      <xdr:colOff>180975</xdr:colOff>
      <xdr:row>38</xdr:row>
      <xdr:rowOff>130937</xdr:rowOff>
    </xdr:to>
    <xdr:cxnSp macro="">
      <xdr:nvCxnSpPr>
        <xdr:cNvPr id="294" name="直線コネクタ 293"/>
        <xdr:cNvCxnSpPr/>
      </xdr:nvCxnSpPr>
      <xdr:spPr>
        <a:xfrm>
          <a:off x="9639300" y="663384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118745</xdr:rowOff>
    </xdr:from>
    <xdr:to>
      <xdr:col>14</xdr:col>
      <xdr:colOff>28575</xdr:colOff>
      <xdr:row>38</xdr:row>
      <xdr:rowOff>122047</xdr:rowOff>
    </xdr:to>
    <xdr:cxnSp macro="">
      <xdr:nvCxnSpPr>
        <xdr:cNvPr id="297" name="直線コネクタ 296"/>
        <xdr:cNvCxnSpPr/>
      </xdr:nvCxnSpPr>
      <xdr:spPr>
        <a:xfrm flipV="1">
          <a:off x="8750300" y="663384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8" name="フローチャート : 判断 297"/>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9" name="テキスト ボックス 298"/>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101219</xdr:rowOff>
    </xdr:from>
    <xdr:to>
      <xdr:col>12</xdr:col>
      <xdr:colOff>511175</xdr:colOff>
      <xdr:row>38</xdr:row>
      <xdr:rowOff>122047</xdr:rowOff>
    </xdr:to>
    <xdr:cxnSp macro="">
      <xdr:nvCxnSpPr>
        <xdr:cNvPr id="300" name="直線コネクタ 299"/>
        <xdr:cNvCxnSpPr/>
      </xdr:nvCxnSpPr>
      <xdr:spPr>
        <a:xfrm>
          <a:off x="7861300" y="661631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302" name="テキスト ボックス 301"/>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54737</xdr:rowOff>
    </xdr:from>
    <xdr:to>
      <xdr:col>11</xdr:col>
      <xdr:colOff>307975</xdr:colOff>
      <xdr:row>38</xdr:row>
      <xdr:rowOff>101219</xdr:rowOff>
    </xdr:to>
    <xdr:cxnSp macro="">
      <xdr:nvCxnSpPr>
        <xdr:cNvPr id="303" name="直線コネクタ 302"/>
        <xdr:cNvCxnSpPr/>
      </xdr:nvCxnSpPr>
      <xdr:spPr>
        <a:xfrm>
          <a:off x="6972300" y="656983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111904</xdr:rowOff>
    </xdr:from>
    <xdr:ext cx="469744" cy="259045"/>
    <xdr:sp macro="" textlink="">
      <xdr:nvSpPr>
        <xdr:cNvPr id="305" name="テキスト ボックス 304"/>
        <xdr:cNvSpPr txBox="1"/>
      </xdr:nvSpPr>
      <xdr:spPr>
        <a:xfrm>
          <a:off x="7626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89425</xdr:rowOff>
    </xdr:from>
    <xdr:ext cx="469744" cy="259045"/>
    <xdr:sp macro="" textlink="">
      <xdr:nvSpPr>
        <xdr:cNvPr id="307" name="テキスト ボックス 306"/>
        <xdr:cNvSpPr txBox="1"/>
      </xdr:nvSpPr>
      <xdr:spPr>
        <a:xfrm>
          <a:off x="6737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80137</xdr:rowOff>
    </xdr:from>
    <xdr:to>
      <xdr:col>15</xdr:col>
      <xdr:colOff>231775</xdr:colOff>
      <xdr:row>39</xdr:row>
      <xdr:rowOff>10287</xdr:rowOff>
    </xdr:to>
    <xdr:sp macro="" textlink="">
      <xdr:nvSpPr>
        <xdr:cNvPr id="313" name="円/楕円 312"/>
        <xdr:cNvSpPr/>
      </xdr:nvSpPr>
      <xdr:spPr>
        <a:xfrm>
          <a:off x="10426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166514</xdr:rowOff>
    </xdr:from>
    <xdr:ext cx="378565" cy="259045"/>
    <xdr:sp macro="" textlink="">
      <xdr:nvSpPr>
        <xdr:cNvPr id="314" name="労働費該当値テキスト"/>
        <xdr:cNvSpPr txBox="1"/>
      </xdr:nvSpPr>
      <xdr:spPr>
        <a:xfrm>
          <a:off x="10528300" y="651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67945</xdr:rowOff>
    </xdr:from>
    <xdr:to>
      <xdr:col>14</xdr:col>
      <xdr:colOff>79375</xdr:colOff>
      <xdr:row>38</xdr:row>
      <xdr:rowOff>169545</xdr:rowOff>
    </xdr:to>
    <xdr:sp macro="" textlink="">
      <xdr:nvSpPr>
        <xdr:cNvPr id="315" name="円/楕円 314"/>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160672</xdr:rowOff>
    </xdr:from>
    <xdr:ext cx="378565" cy="259045"/>
    <xdr:sp macro="" textlink="">
      <xdr:nvSpPr>
        <xdr:cNvPr id="316" name="テキスト ボックス 315"/>
        <xdr:cNvSpPr txBox="1"/>
      </xdr:nvSpPr>
      <xdr:spPr>
        <a:xfrm>
          <a:off x="9450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71247</xdr:rowOff>
    </xdr:from>
    <xdr:to>
      <xdr:col>12</xdr:col>
      <xdr:colOff>561975</xdr:colOff>
      <xdr:row>39</xdr:row>
      <xdr:rowOff>1397</xdr:rowOff>
    </xdr:to>
    <xdr:sp macro="" textlink="">
      <xdr:nvSpPr>
        <xdr:cNvPr id="317" name="円/楕円 316"/>
        <xdr:cNvSpPr/>
      </xdr:nvSpPr>
      <xdr:spPr>
        <a:xfrm>
          <a:off x="8699500" y="65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163974</xdr:rowOff>
    </xdr:from>
    <xdr:ext cx="378565" cy="259045"/>
    <xdr:sp macro="" textlink="">
      <xdr:nvSpPr>
        <xdr:cNvPr id="318" name="テキスト ボックス 317"/>
        <xdr:cNvSpPr txBox="1"/>
      </xdr:nvSpPr>
      <xdr:spPr>
        <a:xfrm>
          <a:off x="8561017" y="667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50419</xdr:rowOff>
    </xdr:from>
    <xdr:to>
      <xdr:col>11</xdr:col>
      <xdr:colOff>358775</xdr:colOff>
      <xdr:row>38</xdr:row>
      <xdr:rowOff>152019</xdr:rowOff>
    </xdr:to>
    <xdr:sp macro="" textlink="">
      <xdr:nvSpPr>
        <xdr:cNvPr id="319" name="円/楕円 318"/>
        <xdr:cNvSpPr/>
      </xdr:nvSpPr>
      <xdr:spPr>
        <a:xfrm>
          <a:off x="7810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143146</xdr:rowOff>
    </xdr:from>
    <xdr:ext cx="378565" cy="259045"/>
    <xdr:sp macro="" textlink="">
      <xdr:nvSpPr>
        <xdr:cNvPr id="320" name="テキスト ボックス 319"/>
        <xdr:cNvSpPr txBox="1"/>
      </xdr:nvSpPr>
      <xdr:spPr>
        <a:xfrm>
          <a:off x="7672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3937</xdr:rowOff>
    </xdr:from>
    <xdr:to>
      <xdr:col>10</xdr:col>
      <xdr:colOff>155575</xdr:colOff>
      <xdr:row>38</xdr:row>
      <xdr:rowOff>105537</xdr:rowOff>
    </xdr:to>
    <xdr:sp macro="" textlink="">
      <xdr:nvSpPr>
        <xdr:cNvPr id="321" name="円/楕円 320"/>
        <xdr:cNvSpPr/>
      </xdr:nvSpPr>
      <xdr:spPr>
        <a:xfrm>
          <a:off x="6921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96664</xdr:rowOff>
    </xdr:from>
    <xdr:ext cx="469744" cy="259045"/>
    <xdr:sp macro="" textlink="">
      <xdr:nvSpPr>
        <xdr:cNvPr id="322" name="テキスト ボックス 321"/>
        <xdr:cNvSpPr txBox="1"/>
      </xdr:nvSpPr>
      <xdr:spPr>
        <a:xfrm>
          <a:off x="6737427" y="66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93637</xdr:rowOff>
    </xdr:from>
    <xdr:to>
      <xdr:col>15</xdr:col>
      <xdr:colOff>180975</xdr:colOff>
      <xdr:row>56</xdr:row>
      <xdr:rowOff>36258</xdr:rowOff>
    </xdr:to>
    <xdr:cxnSp macro="">
      <xdr:nvCxnSpPr>
        <xdr:cNvPr id="347" name="直線コネクタ 346"/>
        <xdr:cNvCxnSpPr/>
      </xdr:nvCxnSpPr>
      <xdr:spPr>
        <a:xfrm>
          <a:off x="9639300" y="9523387"/>
          <a:ext cx="8382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8"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93637</xdr:rowOff>
    </xdr:from>
    <xdr:to>
      <xdr:col>14</xdr:col>
      <xdr:colOff>28575</xdr:colOff>
      <xdr:row>56</xdr:row>
      <xdr:rowOff>58890</xdr:rowOff>
    </xdr:to>
    <xdr:cxnSp macro="">
      <xdr:nvCxnSpPr>
        <xdr:cNvPr id="350" name="直線コネクタ 349"/>
        <xdr:cNvCxnSpPr/>
      </xdr:nvCxnSpPr>
      <xdr:spPr>
        <a:xfrm flipV="1">
          <a:off x="8750300" y="9523387"/>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51" name="フローチャート : 判断 350"/>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52" name="テキスト ボックス 351"/>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141643</xdr:rowOff>
    </xdr:from>
    <xdr:to>
      <xdr:col>12</xdr:col>
      <xdr:colOff>511175</xdr:colOff>
      <xdr:row>56</xdr:row>
      <xdr:rowOff>58890</xdr:rowOff>
    </xdr:to>
    <xdr:cxnSp macro="">
      <xdr:nvCxnSpPr>
        <xdr:cNvPr id="353" name="直線コネクタ 352"/>
        <xdr:cNvCxnSpPr/>
      </xdr:nvCxnSpPr>
      <xdr:spPr>
        <a:xfrm>
          <a:off x="7861300" y="9571393"/>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141643</xdr:rowOff>
    </xdr:from>
    <xdr:to>
      <xdr:col>11</xdr:col>
      <xdr:colOff>307975</xdr:colOff>
      <xdr:row>56</xdr:row>
      <xdr:rowOff>51289</xdr:rowOff>
    </xdr:to>
    <xdr:cxnSp macro="">
      <xdr:nvCxnSpPr>
        <xdr:cNvPr id="356" name="直線コネクタ 355"/>
        <xdr:cNvCxnSpPr/>
      </xdr:nvCxnSpPr>
      <xdr:spPr>
        <a:xfrm flipV="1">
          <a:off x="6972300" y="9571393"/>
          <a:ext cx="889000" cy="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156908</xdr:rowOff>
    </xdr:from>
    <xdr:to>
      <xdr:col>15</xdr:col>
      <xdr:colOff>231775</xdr:colOff>
      <xdr:row>56</xdr:row>
      <xdr:rowOff>87058</xdr:rowOff>
    </xdr:to>
    <xdr:sp macro="" textlink="">
      <xdr:nvSpPr>
        <xdr:cNvPr id="366" name="円/楕円 365"/>
        <xdr:cNvSpPr/>
      </xdr:nvSpPr>
      <xdr:spPr>
        <a:xfrm>
          <a:off x="10426700" y="95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135335</xdr:rowOff>
    </xdr:from>
    <xdr:ext cx="469744" cy="259045"/>
    <xdr:sp macro="" textlink="">
      <xdr:nvSpPr>
        <xdr:cNvPr id="367" name="農林水産業費該当値テキスト"/>
        <xdr:cNvSpPr txBox="1"/>
      </xdr:nvSpPr>
      <xdr:spPr>
        <a:xfrm>
          <a:off x="10528300" y="956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42837</xdr:rowOff>
    </xdr:from>
    <xdr:to>
      <xdr:col>14</xdr:col>
      <xdr:colOff>79375</xdr:colOff>
      <xdr:row>55</xdr:row>
      <xdr:rowOff>144437</xdr:rowOff>
    </xdr:to>
    <xdr:sp macro="" textlink="">
      <xdr:nvSpPr>
        <xdr:cNvPr id="368" name="円/楕円 367"/>
        <xdr:cNvSpPr/>
      </xdr:nvSpPr>
      <xdr:spPr>
        <a:xfrm>
          <a:off x="9588500" y="94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135564</xdr:rowOff>
    </xdr:from>
    <xdr:ext cx="469744" cy="259045"/>
    <xdr:sp macro="" textlink="">
      <xdr:nvSpPr>
        <xdr:cNvPr id="369" name="テキスト ボックス 368"/>
        <xdr:cNvSpPr txBox="1"/>
      </xdr:nvSpPr>
      <xdr:spPr>
        <a:xfrm>
          <a:off x="9404427" y="956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8090</xdr:rowOff>
    </xdr:from>
    <xdr:to>
      <xdr:col>12</xdr:col>
      <xdr:colOff>561975</xdr:colOff>
      <xdr:row>56</xdr:row>
      <xdr:rowOff>109690</xdr:rowOff>
    </xdr:to>
    <xdr:sp macro="" textlink="">
      <xdr:nvSpPr>
        <xdr:cNvPr id="370" name="円/楕円 369"/>
        <xdr:cNvSpPr/>
      </xdr:nvSpPr>
      <xdr:spPr>
        <a:xfrm>
          <a:off x="86995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126217</xdr:rowOff>
    </xdr:from>
    <xdr:ext cx="469744" cy="259045"/>
    <xdr:sp macro="" textlink="">
      <xdr:nvSpPr>
        <xdr:cNvPr id="371" name="テキスト ボックス 370"/>
        <xdr:cNvSpPr txBox="1"/>
      </xdr:nvSpPr>
      <xdr:spPr>
        <a:xfrm>
          <a:off x="8515427" y="93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90843</xdr:rowOff>
    </xdr:from>
    <xdr:to>
      <xdr:col>11</xdr:col>
      <xdr:colOff>358775</xdr:colOff>
      <xdr:row>56</xdr:row>
      <xdr:rowOff>20993</xdr:rowOff>
    </xdr:to>
    <xdr:sp macro="" textlink="">
      <xdr:nvSpPr>
        <xdr:cNvPr id="372" name="円/楕円 371"/>
        <xdr:cNvSpPr/>
      </xdr:nvSpPr>
      <xdr:spPr>
        <a:xfrm>
          <a:off x="7810500" y="95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37520</xdr:rowOff>
    </xdr:from>
    <xdr:ext cx="469744" cy="259045"/>
    <xdr:sp macro="" textlink="">
      <xdr:nvSpPr>
        <xdr:cNvPr id="373" name="テキスト ボックス 372"/>
        <xdr:cNvSpPr txBox="1"/>
      </xdr:nvSpPr>
      <xdr:spPr>
        <a:xfrm>
          <a:off x="7626427" y="92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489</xdr:rowOff>
    </xdr:from>
    <xdr:to>
      <xdr:col>10</xdr:col>
      <xdr:colOff>155575</xdr:colOff>
      <xdr:row>56</xdr:row>
      <xdr:rowOff>102089</xdr:rowOff>
    </xdr:to>
    <xdr:sp macro="" textlink="">
      <xdr:nvSpPr>
        <xdr:cNvPr id="374" name="円/楕円 373"/>
        <xdr:cNvSpPr/>
      </xdr:nvSpPr>
      <xdr:spPr>
        <a:xfrm>
          <a:off x="6921500" y="9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118616</xdr:rowOff>
    </xdr:from>
    <xdr:ext cx="469744" cy="259045"/>
    <xdr:sp macro="" textlink="">
      <xdr:nvSpPr>
        <xdr:cNvPr id="375" name="テキスト ボックス 374"/>
        <xdr:cNvSpPr txBox="1"/>
      </xdr:nvSpPr>
      <xdr:spPr>
        <a:xfrm>
          <a:off x="6737427" y="9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140957</xdr:rowOff>
    </xdr:from>
    <xdr:to>
      <xdr:col>15</xdr:col>
      <xdr:colOff>180975</xdr:colOff>
      <xdr:row>74</xdr:row>
      <xdr:rowOff>165646</xdr:rowOff>
    </xdr:to>
    <xdr:cxnSp macro="">
      <xdr:nvCxnSpPr>
        <xdr:cNvPr id="404" name="直線コネクタ 403"/>
        <xdr:cNvCxnSpPr/>
      </xdr:nvCxnSpPr>
      <xdr:spPr>
        <a:xfrm>
          <a:off x="9639300" y="12828257"/>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5"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140957</xdr:rowOff>
    </xdr:from>
    <xdr:to>
      <xdr:col>14</xdr:col>
      <xdr:colOff>28575</xdr:colOff>
      <xdr:row>74</xdr:row>
      <xdr:rowOff>141834</xdr:rowOff>
    </xdr:to>
    <xdr:cxnSp macro="">
      <xdr:nvCxnSpPr>
        <xdr:cNvPr id="407" name="直線コネクタ 406"/>
        <xdr:cNvCxnSpPr/>
      </xdr:nvCxnSpPr>
      <xdr:spPr>
        <a:xfrm flipV="1">
          <a:off x="8750300" y="1282825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8" name="フローチャート : 判断 407"/>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409" name="テキスト ボックス 408"/>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128651</xdr:rowOff>
    </xdr:from>
    <xdr:to>
      <xdr:col>12</xdr:col>
      <xdr:colOff>511175</xdr:colOff>
      <xdr:row>74</xdr:row>
      <xdr:rowOff>141834</xdr:rowOff>
    </xdr:to>
    <xdr:cxnSp macro="">
      <xdr:nvCxnSpPr>
        <xdr:cNvPr id="410" name="直線コネクタ 409"/>
        <xdr:cNvCxnSpPr/>
      </xdr:nvCxnSpPr>
      <xdr:spPr>
        <a:xfrm>
          <a:off x="7861300" y="1281595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115278</xdr:rowOff>
    </xdr:from>
    <xdr:to>
      <xdr:col>11</xdr:col>
      <xdr:colOff>307975</xdr:colOff>
      <xdr:row>74</xdr:row>
      <xdr:rowOff>128651</xdr:rowOff>
    </xdr:to>
    <xdr:cxnSp macro="">
      <xdr:nvCxnSpPr>
        <xdr:cNvPr id="413" name="直線コネクタ 412"/>
        <xdr:cNvCxnSpPr/>
      </xdr:nvCxnSpPr>
      <xdr:spPr>
        <a:xfrm>
          <a:off x="6972300" y="1280257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114846</xdr:rowOff>
    </xdr:from>
    <xdr:to>
      <xdr:col>15</xdr:col>
      <xdr:colOff>231775</xdr:colOff>
      <xdr:row>75</xdr:row>
      <xdr:rowOff>44996</xdr:rowOff>
    </xdr:to>
    <xdr:sp macro="" textlink="">
      <xdr:nvSpPr>
        <xdr:cNvPr id="423" name="円/楕円 422"/>
        <xdr:cNvSpPr/>
      </xdr:nvSpPr>
      <xdr:spPr>
        <a:xfrm>
          <a:off x="10426700" y="128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137723</xdr:rowOff>
    </xdr:from>
    <xdr:ext cx="534377" cy="259045"/>
    <xdr:sp macro="" textlink="">
      <xdr:nvSpPr>
        <xdr:cNvPr id="424" name="商工費該当値テキスト"/>
        <xdr:cNvSpPr txBox="1"/>
      </xdr:nvSpPr>
      <xdr:spPr>
        <a:xfrm>
          <a:off x="10528300" y="12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90157</xdr:rowOff>
    </xdr:from>
    <xdr:to>
      <xdr:col>14</xdr:col>
      <xdr:colOff>79375</xdr:colOff>
      <xdr:row>75</xdr:row>
      <xdr:rowOff>20307</xdr:rowOff>
    </xdr:to>
    <xdr:sp macro="" textlink="">
      <xdr:nvSpPr>
        <xdr:cNvPr id="425" name="円/楕円 424"/>
        <xdr:cNvSpPr/>
      </xdr:nvSpPr>
      <xdr:spPr>
        <a:xfrm>
          <a:off x="9588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36834</xdr:rowOff>
    </xdr:from>
    <xdr:ext cx="534377" cy="259045"/>
    <xdr:sp macro="" textlink="">
      <xdr:nvSpPr>
        <xdr:cNvPr id="426" name="テキスト ボックス 425"/>
        <xdr:cNvSpPr txBox="1"/>
      </xdr:nvSpPr>
      <xdr:spPr>
        <a:xfrm>
          <a:off x="9372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91034</xdr:rowOff>
    </xdr:from>
    <xdr:to>
      <xdr:col>12</xdr:col>
      <xdr:colOff>561975</xdr:colOff>
      <xdr:row>75</xdr:row>
      <xdr:rowOff>21184</xdr:rowOff>
    </xdr:to>
    <xdr:sp macro="" textlink="">
      <xdr:nvSpPr>
        <xdr:cNvPr id="427" name="円/楕円 426"/>
        <xdr:cNvSpPr/>
      </xdr:nvSpPr>
      <xdr:spPr>
        <a:xfrm>
          <a:off x="8699500" y="127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37711</xdr:rowOff>
    </xdr:from>
    <xdr:ext cx="534377" cy="259045"/>
    <xdr:sp macro="" textlink="">
      <xdr:nvSpPr>
        <xdr:cNvPr id="428" name="テキスト ボックス 427"/>
        <xdr:cNvSpPr txBox="1"/>
      </xdr:nvSpPr>
      <xdr:spPr>
        <a:xfrm>
          <a:off x="8483111" y="12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77851</xdr:rowOff>
    </xdr:from>
    <xdr:to>
      <xdr:col>11</xdr:col>
      <xdr:colOff>358775</xdr:colOff>
      <xdr:row>75</xdr:row>
      <xdr:rowOff>8001</xdr:rowOff>
    </xdr:to>
    <xdr:sp macro="" textlink="">
      <xdr:nvSpPr>
        <xdr:cNvPr id="429" name="円/楕円 428"/>
        <xdr:cNvSpPr/>
      </xdr:nvSpPr>
      <xdr:spPr>
        <a:xfrm>
          <a:off x="7810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24528</xdr:rowOff>
    </xdr:from>
    <xdr:ext cx="534377" cy="259045"/>
    <xdr:sp macro="" textlink="">
      <xdr:nvSpPr>
        <xdr:cNvPr id="430" name="テキスト ボックス 429"/>
        <xdr:cNvSpPr txBox="1"/>
      </xdr:nvSpPr>
      <xdr:spPr>
        <a:xfrm>
          <a:off x="7594111" y="125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64478</xdr:rowOff>
    </xdr:from>
    <xdr:to>
      <xdr:col>10</xdr:col>
      <xdr:colOff>155575</xdr:colOff>
      <xdr:row>74</xdr:row>
      <xdr:rowOff>166078</xdr:rowOff>
    </xdr:to>
    <xdr:sp macro="" textlink="">
      <xdr:nvSpPr>
        <xdr:cNvPr id="431" name="円/楕円 430"/>
        <xdr:cNvSpPr/>
      </xdr:nvSpPr>
      <xdr:spPr>
        <a:xfrm>
          <a:off x="6921500" y="127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11155</xdr:rowOff>
    </xdr:from>
    <xdr:ext cx="534377" cy="259045"/>
    <xdr:sp macro="" textlink="">
      <xdr:nvSpPr>
        <xdr:cNvPr id="432" name="テキスト ボックス 431"/>
        <xdr:cNvSpPr txBox="1"/>
      </xdr:nvSpPr>
      <xdr:spPr>
        <a:xfrm>
          <a:off x="6705111" y="125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80218</xdr:rowOff>
    </xdr:from>
    <xdr:to>
      <xdr:col>15</xdr:col>
      <xdr:colOff>180975</xdr:colOff>
      <xdr:row>95</xdr:row>
      <xdr:rowOff>4415</xdr:rowOff>
    </xdr:to>
    <xdr:cxnSp macro="">
      <xdr:nvCxnSpPr>
        <xdr:cNvPr id="460" name="直線コネクタ 459"/>
        <xdr:cNvCxnSpPr/>
      </xdr:nvCxnSpPr>
      <xdr:spPr>
        <a:xfrm>
          <a:off x="9639300" y="16196518"/>
          <a:ext cx="8382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61"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80218</xdr:rowOff>
    </xdr:from>
    <xdr:to>
      <xdr:col>14</xdr:col>
      <xdr:colOff>28575</xdr:colOff>
      <xdr:row>94</xdr:row>
      <xdr:rowOff>119835</xdr:rowOff>
    </xdr:to>
    <xdr:cxnSp macro="">
      <xdr:nvCxnSpPr>
        <xdr:cNvPr id="463" name="直線コネクタ 462"/>
        <xdr:cNvCxnSpPr/>
      </xdr:nvCxnSpPr>
      <xdr:spPr>
        <a:xfrm flipV="1">
          <a:off x="8750300" y="16196518"/>
          <a:ext cx="889000" cy="3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4" name="フローチャート : 判断 463"/>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113619</xdr:rowOff>
    </xdr:from>
    <xdr:ext cx="534377" cy="259045"/>
    <xdr:sp macro="" textlink="">
      <xdr:nvSpPr>
        <xdr:cNvPr id="465" name="テキスト ボックス 464"/>
        <xdr:cNvSpPr txBox="1"/>
      </xdr:nvSpPr>
      <xdr:spPr>
        <a:xfrm>
          <a:off x="9372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119835</xdr:rowOff>
    </xdr:from>
    <xdr:to>
      <xdr:col>12</xdr:col>
      <xdr:colOff>511175</xdr:colOff>
      <xdr:row>95</xdr:row>
      <xdr:rowOff>130259</xdr:rowOff>
    </xdr:to>
    <xdr:cxnSp macro="">
      <xdr:nvCxnSpPr>
        <xdr:cNvPr id="466" name="直線コネクタ 465"/>
        <xdr:cNvCxnSpPr/>
      </xdr:nvCxnSpPr>
      <xdr:spPr>
        <a:xfrm flipV="1">
          <a:off x="7861300" y="16236135"/>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102622</xdr:rowOff>
    </xdr:from>
    <xdr:to>
      <xdr:col>11</xdr:col>
      <xdr:colOff>307975</xdr:colOff>
      <xdr:row>95</xdr:row>
      <xdr:rowOff>130259</xdr:rowOff>
    </xdr:to>
    <xdr:cxnSp macro="">
      <xdr:nvCxnSpPr>
        <xdr:cNvPr id="469" name="直線コネクタ 468"/>
        <xdr:cNvCxnSpPr/>
      </xdr:nvCxnSpPr>
      <xdr:spPr>
        <a:xfrm>
          <a:off x="6972300" y="16390372"/>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125065</xdr:rowOff>
    </xdr:from>
    <xdr:to>
      <xdr:col>15</xdr:col>
      <xdr:colOff>231775</xdr:colOff>
      <xdr:row>95</xdr:row>
      <xdr:rowOff>55215</xdr:rowOff>
    </xdr:to>
    <xdr:sp macro="" textlink="">
      <xdr:nvSpPr>
        <xdr:cNvPr id="479" name="円/楕円 478"/>
        <xdr:cNvSpPr/>
      </xdr:nvSpPr>
      <xdr:spPr>
        <a:xfrm>
          <a:off x="10426700" y="162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147942</xdr:rowOff>
    </xdr:from>
    <xdr:ext cx="534377" cy="259045"/>
    <xdr:sp macro="" textlink="">
      <xdr:nvSpPr>
        <xdr:cNvPr id="480" name="土木費該当値テキスト"/>
        <xdr:cNvSpPr txBox="1"/>
      </xdr:nvSpPr>
      <xdr:spPr>
        <a:xfrm>
          <a:off x="10528300" y="160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29418</xdr:rowOff>
    </xdr:from>
    <xdr:to>
      <xdr:col>14</xdr:col>
      <xdr:colOff>79375</xdr:colOff>
      <xdr:row>94</xdr:row>
      <xdr:rowOff>131018</xdr:rowOff>
    </xdr:to>
    <xdr:sp macro="" textlink="">
      <xdr:nvSpPr>
        <xdr:cNvPr id="481" name="円/楕円 480"/>
        <xdr:cNvSpPr/>
      </xdr:nvSpPr>
      <xdr:spPr>
        <a:xfrm>
          <a:off x="9588500" y="161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147545</xdr:rowOff>
    </xdr:from>
    <xdr:ext cx="534377" cy="259045"/>
    <xdr:sp macro="" textlink="">
      <xdr:nvSpPr>
        <xdr:cNvPr id="482" name="テキスト ボックス 481"/>
        <xdr:cNvSpPr txBox="1"/>
      </xdr:nvSpPr>
      <xdr:spPr>
        <a:xfrm>
          <a:off x="9372111" y="1592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69035</xdr:rowOff>
    </xdr:from>
    <xdr:to>
      <xdr:col>12</xdr:col>
      <xdr:colOff>561975</xdr:colOff>
      <xdr:row>94</xdr:row>
      <xdr:rowOff>170635</xdr:rowOff>
    </xdr:to>
    <xdr:sp macro="" textlink="">
      <xdr:nvSpPr>
        <xdr:cNvPr id="483" name="円/楕円 482"/>
        <xdr:cNvSpPr/>
      </xdr:nvSpPr>
      <xdr:spPr>
        <a:xfrm>
          <a:off x="8699500" y="1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15712</xdr:rowOff>
    </xdr:from>
    <xdr:ext cx="534377" cy="259045"/>
    <xdr:sp macro="" textlink="">
      <xdr:nvSpPr>
        <xdr:cNvPr id="484" name="テキスト ボックス 483"/>
        <xdr:cNvSpPr txBox="1"/>
      </xdr:nvSpPr>
      <xdr:spPr>
        <a:xfrm>
          <a:off x="8483111" y="159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79459</xdr:rowOff>
    </xdr:from>
    <xdr:to>
      <xdr:col>11</xdr:col>
      <xdr:colOff>358775</xdr:colOff>
      <xdr:row>96</xdr:row>
      <xdr:rowOff>9609</xdr:rowOff>
    </xdr:to>
    <xdr:sp macro="" textlink="">
      <xdr:nvSpPr>
        <xdr:cNvPr id="485" name="円/楕円 484"/>
        <xdr:cNvSpPr/>
      </xdr:nvSpPr>
      <xdr:spPr>
        <a:xfrm>
          <a:off x="7810500" y="1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26136</xdr:rowOff>
    </xdr:from>
    <xdr:ext cx="534377" cy="259045"/>
    <xdr:sp macro="" textlink="">
      <xdr:nvSpPr>
        <xdr:cNvPr id="486" name="テキスト ボックス 485"/>
        <xdr:cNvSpPr txBox="1"/>
      </xdr:nvSpPr>
      <xdr:spPr>
        <a:xfrm>
          <a:off x="7594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51822</xdr:rowOff>
    </xdr:from>
    <xdr:to>
      <xdr:col>10</xdr:col>
      <xdr:colOff>155575</xdr:colOff>
      <xdr:row>95</xdr:row>
      <xdr:rowOff>153422</xdr:rowOff>
    </xdr:to>
    <xdr:sp macro="" textlink="">
      <xdr:nvSpPr>
        <xdr:cNvPr id="487" name="円/楕円 486"/>
        <xdr:cNvSpPr/>
      </xdr:nvSpPr>
      <xdr:spPr>
        <a:xfrm>
          <a:off x="6921500" y="16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169949</xdr:rowOff>
    </xdr:from>
    <xdr:ext cx="534377" cy="259045"/>
    <xdr:sp macro="" textlink="">
      <xdr:nvSpPr>
        <xdr:cNvPr id="488" name="テキスト ボックス 487"/>
        <xdr:cNvSpPr txBox="1"/>
      </xdr:nvSpPr>
      <xdr:spPr>
        <a:xfrm>
          <a:off x="6705111" y="161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163957</xdr:rowOff>
    </xdr:from>
    <xdr:to>
      <xdr:col>23</xdr:col>
      <xdr:colOff>517525</xdr:colOff>
      <xdr:row>37</xdr:row>
      <xdr:rowOff>57531</xdr:rowOff>
    </xdr:to>
    <xdr:cxnSp macro="">
      <xdr:nvCxnSpPr>
        <xdr:cNvPr id="518" name="直線コネクタ 517"/>
        <xdr:cNvCxnSpPr/>
      </xdr:nvCxnSpPr>
      <xdr:spPr>
        <a:xfrm>
          <a:off x="15481300" y="6336157"/>
          <a:ext cx="8382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9"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163957</xdr:rowOff>
    </xdr:from>
    <xdr:to>
      <xdr:col>22</xdr:col>
      <xdr:colOff>365125</xdr:colOff>
      <xdr:row>37</xdr:row>
      <xdr:rowOff>65786</xdr:rowOff>
    </xdr:to>
    <xdr:cxnSp macro="">
      <xdr:nvCxnSpPr>
        <xdr:cNvPr id="521" name="直線コネクタ 520"/>
        <xdr:cNvCxnSpPr/>
      </xdr:nvCxnSpPr>
      <xdr:spPr>
        <a:xfrm flipV="1">
          <a:off x="14592300" y="6336157"/>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2" name="フローチャート : 判断 52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23" name="テキスト ボックス 522"/>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65786</xdr:rowOff>
    </xdr:from>
    <xdr:to>
      <xdr:col>21</xdr:col>
      <xdr:colOff>161925</xdr:colOff>
      <xdr:row>37</xdr:row>
      <xdr:rowOff>115062</xdr:rowOff>
    </xdr:to>
    <xdr:cxnSp macro="">
      <xdr:nvCxnSpPr>
        <xdr:cNvPr id="524" name="直線コネクタ 523"/>
        <xdr:cNvCxnSpPr/>
      </xdr:nvCxnSpPr>
      <xdr:spPr>
        <a:xfrm flipV="1">
          <a:off x="13703300" y="6409436"/>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83312</xdr:rowOff>
    </xdr:from>
    <xdr:to>
      <xdr:col>19</xdr:col>
      <xdr:colOff>644525</xdr:colOff>
      <xdr:row>37</xdr:row>
      <xdr:rowOff>115062</xdr:rowOff>
    </xdr:to>
    <xdr:cxnSp macro="">
      <xdr:nvCxnSpPr>
        <xdr:cNvPr id="527" name="直線コネクタ 526"/>
        <xdr:cNvCxnSpPr/>
      </xdr:nvCxnSpPr>
      <xdr:spPr>
        <a:xfrm>
          <a:off x="12814300" y="6426962"/>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6731</xdr:rowOff>
    </xdr:from>
    <xdr:to>
      <xdr:col>23</xdr:col>
      <xdr:colOff>568325</xdr:colOff>
      <xdr:row>37</xdr:row>
      <xdr:rowOff>108331</xdr:rowOff>
    </xdr:to>
    <xdr:sp macro="" textlink="">
      <xdr:nvSpPr>
        <xdr:cNvPr id="537" name="円/楕円 536"/>
        <xdr:cNvSpPr/>
      </xdr:nvSpPr>
      <xdr:spPr>
        <a:xfrm>
          <a:off x="16268700" y="63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156608</xdr:rowOff>
    </xdr:from>
    <xdr:ext cx="534377" cy="259045"/>
    <xdr:sp macro="" textlink="">
      <xdr:nvSpPr>
        <xdr:cNvPr id="538" name="消防費該当値テキスト"/>
        <xdr:cNvSpPr txBox="1"/>
      </xdr:nvSpPr>
      <xdr:spPr>
        <a:xfrm>
          <a:off x="16370300" y="63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113157</xdr:rowOff>
    </xdr:from>
    <xdr:to>
      <xdr:col>22</xdr:col>
      <xdr:colOff>415925</xdr:colOff>
      <xdr:row>37</xdr:row>
      <xdr:rowOff>43307</xdr:rowOff>
    </xdr:to>
    <xdr:sp macro="" textlink="">
      <xdr:nvSpPr>
        <xdr:cNvPr id="539" name="円/楕円 538"/>
        <xdr:cNvSpPr/>
      </xdr:nvSpPr>
      <xdr:spPr>
        <a:xfrm>
          <a:off x="15430500" y="62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34434</xdr:rowOff>
    </xdr:from>
    <xdr:ext cx="534377" cy="259045"/>
    <xdr:sp macro="" textlink="">
      <xdr:nvSpPr>
        <xdr:cNvPr id="540" name="テキスト ボックス 539"/>
        <xdr:cNvSpPr txBox="1"/>
      </xdr:nvSpPr>
      <xdr:spPr>
        <a:xfrm>
          <a:off x="15214111" y="63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14986</xdr:rowOff>
    </xdr:from>
    <xdr:to>
      <xdr:col>21</xdr:col>
      <xdr:colOff>212725</xdr:colOff>
      <xdr:row>37</xdr:row>
      <xdr:rowOff>116586</xdr:rowOff>
    </xdr:to>
    <xdr:sp macro="" textlink="">
      <xdr:nvSpPr>
        <xdr:cNvPr id="541" name="円/楕円 540"/>
        <xdr:cNvSpPr/>
      </xdr:nvSpPr>
      <xdr:spPr>
        <a:xfrm>
          <a:off x="14541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107713</xdr:rowOff>
    </xdr:from>
    <xdr:ext cx="534377" cy="259045"/>
    <xdr:sp macro="" textlink="">
      <xdr:nvSpPr>
        <xdr:cNvPr id="542" name="テキスト ボックス 541"/>
        <xdr:cNvSpPr txBox="1"/>
      </xdr:nvSpPr>
      <xdr:spPr>
        <a:xfrm>
          <a:off x="14325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64262</xdr:rowOff>
    </xdr:from>
    <xdr:to>
      <xdr:col>20</xdr:col>
      <xdr:colOff>9525</xdr:colOff>
      <xdr:row>37</xdr:row>
      <xdr:rowOff>165862</xdr:rowOff>
    </xdr:to>
    <xdr:sp macro="" textlink="">
      <xdr:nvSpPr>
        <xdr:cNvPr id="543" name="円/楕円 542"/>
        <xdr:cNvSpPr/>
      </xdr:nvSpPr>
      <xdr:spPr>
        <a:xfrm>
          <a:off x="13652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156989</xdr:rowOff>
    </xdr:from>
    <xdr:ext cx="534377" cy="259045"/>
    <xdr:sp macro="" textlink="">
      <xdr:nvSpPr>
        <xdr:cNvPr id="544" name="テキスト ボックス 543"/>
        <xdr:cNvSpPr txBox="1"/>
      </xdr:nvSpPr>
      <xdr:spPr>
        <a:xfrm>
          <a:off x="13436111" y="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32512</xdr:rowOff>
    </xdr:from>
    <xdr:to>
      <xdr:col>18</xdr:col>
      <xdr:colOff>492125</xdr:colOff>
      <xdr:row>37</xdr:row>
      <xdr:rowOff>134112</xdr:rowOff>
    </xdr:to>
    <xdr:sp macro="" textlink="">
      <xdr:nvSpPr>
        <xdr:cNvPr id="545" name="円/楕円 544"/>
        <xdr:cNvSpPr/>
      </xdr:nvSpPr>
      <xdr:spPr>
        <a:xfrm>
          <a:off x="12763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125239</xdr:rowOff>
    </xdr:from>
    <xdr:ext cx="534377" cy="259045"/>
    <xdr:sp macro="" textlink="">
      <xdr:nvSpPr>
        <xdr:cNvPr id="546" name="テキスト ボックス 545"/>
        <xdr:cNvSpPr txBox="1"/>
      </xdr:nvSpPr>
      <xdr:spPr>
        <a:xfrm>
          <a:off x="12547111" y="64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1" name="直線コネクタ 570"/>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2"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3" name="直線コネクタ 572"/>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4"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5" name="直線コネクタ 574"/>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157150</xdr:rowOff>
    </xdr:from>
    <xdr:to>
      <xdr:col>23</xdr:col>
      <xdr:colOff>517525</xdr:colOff>
      <xdr:row>54</xdr:row>
      <xdr:rowOff>49746</xdr:rowOff>
    </xdr:to>
    <xdr:cxnSp macro="">
      <xdr:nvCxnSpPr>
        <xdr:cNvPr id="576" name="直線コネクタ 575"/>
        <xdr:cNvCxnSpPr/>
      </xdr:nvCxnSpPr>
      <xdr:spPr>
        <a:xfrm flipV="1">
          <a:off x="15481300" y="9072550"/>
          <a:ext cx="838200" cy="2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7"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8" name="フローチャート : 判断 577"/>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34201</xdr:rowOff>
    </xdr:from>
    <xdr:to>
      <xdr:col>22</xdr:col>
      <xdr:colOff>365125</xdr:colOff>
      <xdr:row>54</xdr:row>
      <xdr:rowOff>49746</xdr:rowOff>
    </xdr:to>
    <xdr:cxnSp macro="">
      <xdr:nvCxnSpPr>
        <xdr:cNvPr id="579" name="直線コネクタ 578"/>
        <xdr:cNvCxnSpPr/>
      </xdr:nvCxnSpPr>
      <xdr:spPr>
        <a:xfrm>
          <a:off x="14592300" y="9121051"/>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80" name="フローチャート : 判断 579"/>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81" name="テキスト ボックス 580"/>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23685</xdr:rowOff>
    </xdr:from>
    <xdr:to>
      <xdr:col>21</xdr:col>
      <xdr:colOff>161925</xdr:colOff>
      <xdr:row>53</xdr:row>
      <xdr:rowOff>34201</xdr:rowOff>
    </xdr:to>
    <xdr:cxnSp macro="">
      <xdr:nvCxnSpPr>
        <xdr:cNvPr id="582" name="直線コネクタ 581"/>
        <xdr:cNvCxnSpPr/>
      </xdr:nvCxnSpPr>
      <xdr:spPr>
        <a:xfrm>
          <a:off x="13703300" y="911053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3" name="フローチャート : 判断 582"/>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6367</xdr:rowOff>
    </xdr:from>
    <xdr:ext cx="534377" cy="259045"/>
    <xdr:sp macro="" textlink="">
      <xdr:nvSpPr>
        <xdr:cNvPr id="584" name="テキスト ボックス 583"/>
        <xdr:cNvSpPr txBox="1"/>
      </xdr:nvSpPr>
      <xdr:spPr>
        <a:xfrm>
          <a:off x="14325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8407</xdr:rowOff>
    </xdr:from>
    <xdr:to>
      <xdr:col>19</xdr:col>
      <xdr:colOff>644525</xdr:colOff>
      <xdr:row>53</xdr:row>
      <xdr:rowOff>23685</xdr:rowOff>
    </xdr:to>
    <xdr:cxnSp macro="">
      <xdr:nvCxnSpPr>
        <xdr:cNvPr id="585" name="直線コネクタ 584"/>
        <xdr:cNvCxnSpPr/>
      </xdr:nvCxnSpPr>
      <xdr:spPr>
        <a:xfrm>
          <a:off x="12814300" y="8923807"/>
          <a:ext cx="8890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6" name="フローチャート : 判断 585"/>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102912</xdr:rowOff>
    </xdr:from>
    <xdr:ext cx="534377" cy="259045"/>
    <xdr:sp macro="" textlink="">
      <xdr:nvSpPr>
        <xdr:cNvPr id="587" name="テキスト ボックス 586"/>
        <xdr:cNvSpPr txBox="1"/>
      </xdr:nvSpPr>
      <xdr:spPr>
        <a:xfrm>
          <a:off x="13436111" y="95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8" name="フローチャート : 判断 587"/>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126039</xdr:rowOff>
    </xdr:from>
    <xdr:ext cx="534377" cy="259045"/>
    <xdr:sp macro="" textlink="">
      <xdr:nvSpPr>
        <xdr:cNvPr id="589" name="テキスト ボックス 588"/>
        <xdr:cNvSpPr txBox="1"/>
      </xdr:nvSpPr>
      <xdr:spPr>
        <a:xfrm>
          <a:off x="12547111" y="95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106350</xdr:rowOff>
    </xdr:from>
    <xdr:to>
      <xdr:col>23</xdr:col>
      <xdr:colOff>568325</xdr:colOff>
      <xdr:row>53</xdr:row>
      <xdr:rowOff>36500</xdr:rowOff>
    </xdr:to>
    <xdr:sp macro="" textlink="">
      <xdr:nvSpPr>
        <xdr:cNvPr id="595" name="円/楕円 594"/>
        <xdr:cNvSpPr/>
      </xdr:nvSpPr>
      <xdr:spPr>
        <a:xfrm>
          <a:off x="16268700" y="90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129227</xdr:rowOff>
    </xdr:from>
    <xdr:ext cx="534377" cy="259045"/>
    <xdr:sp macro="" textlink="">
      <xdr:nvSpPr>
        <xdr:cNvPr id="596" name="教育費該当値テキスト"/>
        <xdr:cNvSpPr txBox="1"/>
      </xdr:nvSpPr>
      <xdr:spPr>
        <a:xfrm>
          <a:off x="16370300" y="88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170396</xdr:rowOff>
    </xdr:from>
    <xdr:to>
      <xdr:col>22</xdr:col>
      <xdr:colOff>415925</xdr:colOff>
      <xdr:row>54</xdr:row>
      <xdr:rowOff>100546</xdr:rowOff>
    </xdr:to>
    <xdr:sp macro="" textlink="">
      <xdr:nvSpPr>
        <xdr:cNvPr id="597" name="円/楕円 596"/>
        <xdr:cNvSpPr/>
      </xdr:nvSpPr>
      <xdr:spPr>
        <a:xfrm>
          <a:off x="15430500" y="92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91673</xdr:rowOff>
    </xdr:from>
    <xdr:ext cx="534377" cy="259045"/>
    <xdr:sp macro="" textlink="">
      <xdr:nvSpPr>
        <xdr:cNvPr id="598" name="テキスト ボックス 597"/>
        <xdr:cNvSpPr txBox="1"/>
      </xdr:nvSpPr>
      <xdr:spPr>
        <a:xfrm>
          <a:off x="15214111" y="93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154851</xdr:rowOff>
    </xdr:from>
    <xdr:to>
      <xdr:col>21</xdr:col>
      <xdr:colOff>212725</xdr:colOff>
      <xdr:row>53</xdr:row>
      <xdr:rowOff>85001</xdr:rowOff>
    </xdr:to>
    <xdr:sp macro="" textlink="">
      <xdr:nvSpPr>
        <xdr:cNvPr id="599" name="円/楕円 598"/>
        <xdr:cNvSpPr/>
      </xdr:nvSpPr>
      <xdr:spPr>
        <a:xfrm>
          <a:off x="14541500" y="90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101528</xdr:rowOff>
    </xdr:from>
    <xdr:ext cx="534377" cy="259045"/>
    <xdr:sp macro="" textlink="">
      <xdr:nvSpPr>
        <xdr:cNvPr id="600" name="テキスト ボックス 599"/>
        <xdr:cNvSpPr txBox="1"/>
      </xdr:nvSpPr>
      <xdr:spPr>
        <a:xfrm>
          <a:off x="14325111" y="88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144335</xdr:rowOff>
    </xdr:from>
    <xdr:to>
      <xdr:col>20</xdr:col>
      <xdr:colOff>9525</xdr:colOff>
      <xdr:row>53</xdr:row>
      <xdr:rowOff>74485</xdr:rowOff>
    </xdr:to>
    <xdr:sp macro="" textlink="">
      <xdr:nvSpPr>
        <xdr:cNvPr id="601" name="円/楕円 600"/>
        <xdr:cNvSpPr/>
      </xdr:nvSpPr>
      <xdr:spPr>
        <a:xfrm>
          <a:off x="13652500" y="90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91012</xdr:rowOff>
    </xdr:from>
    <xdr:ext cx="534377" cy="259045"/>
    <xdr:sp macro="" textlink="">
      <xdr:nvSpPr>
        <xdr:cNvPr id="602" name="テキスト ボックス 601"/>
        <xdr:cNvSpPr txBox="1"/>
      </xdr:nvSpPr>
      <xdr:spPr>
        <a:xfrm>
          <a:off x="13436111" y="88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129057</xdr:rowOff>
    </xdr:from>
    <xdr:to>
      <xdr:col>18</xdr:col>
      <xdr:colOff>492125</xdr:colOff>
      <xdr:row>52</xdr:row>
      <xdr:rowOff>59207</xdr:rowOff>
    </xdr:to>
    <xdr:sp macro="" textlink="">
      <xdr:nvSpPr>
        <xdr:cNvPr id="603" name="円/楕円 602"/>
        <xdr:cNvSpPr/>
      </xdr:nvSpPr>
      <xdr:spPr>
        <a:xfrm>
          <a:off x="12763500" y="88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75734</xdr:rowOff>
    </xdr:from>
    <xdr:ext cx="534377" cy="259045"/>
    <xdr:sp macro="" textlink="">
      <xdr:nvSpPr>
        <xdr:cNvPr id="604" name="テキスト ボックス 603"/>
        <xdr:cNvSpPr txBox="1"/>
      </xdr:nvSpPr>
      <xdr:spPr>
        <a:xfrm>
          <a:off x="12547111" y="86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6" name="テキスト ボックス 6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0" name="直線コネクタ 629"/>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3"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4" name="直線コネクタ 633"/>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117166</xdr:rowOff>
    </xdr:from>
    <xdr:to>
      <xdr:col>23</xdr:col>
      <xdr:colOff>517525</xdr:colOff>
      <xdr:row>79</xdr:row>
      <xdr:rowOff>98879</xdr:rowOff>
    </xdr:to>
    <xdr:cxnSp macro="">
      <xdr:nvCxnSpPr>
        <xdr:cNvPr id="635" name="直線コネクタ 634"/>
        <xdr:cNvCxnSpPr/>
      </xdr:nvCxnSpPr>
      <xdr:spPr>
        <a:xfrm>
          <a:off x="15481300" y="13490266"/>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6"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7" name="フローチャート : 判断 636"/>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143945</xdr:rowOff>
    </xdr:from>
    <xdr:to>
      <xdr:col>22</xdr:col>
      <xdr:colOff>365125</xdr:colOff>
      <xdr:row>78</xdr:row>
      <xdr:rowOff>117166</xdr:rowOff>
    </xdr:to>
    <xdr:cxnSp macro="">
      <xdr:nvCxnSpPr>
        <xdr:cNvPr id="638" name="直線コネクタ 637"/>
        <xdr:cNvCxnSpPr/>
      </xdr:nvCxnSpPr>
      <xdr:spPr>
        <a:xfrm>
          <a:off x="14592300" y="13345595"/>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9" name="フローチャート : 判断 638"/>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40" name="テキスト ボックス 639"/>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19521</xdr:rowOff>
    </xdr:from>
    <xdr:to>
      <xdr:col>21</xdr:col>
      <xdr:colOff>161925</xdr:colOff>
      <xdr:row>77</xdr:row>
      <xdr:rowOff>143945</xdr:rowOff>
    </xdr:to>
    <xdr:cxnSp macro="">
      <xdr:nvCxnSpPr>
        <xdr:cNvPr id="641" name="直線コネクタ 640"/>
        <xdr:cNvCxnSpPr/>
      </xdr:nvCxnSpPr>
      <xdr:spPr>
        <a:xfrm>
          <a:off x="13703300" y="13221171"/>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2" name="フローチャート : 判断 641"/>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3" name="テキスト ボックス 642"/>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9071</xdr:rowOff>
    </xdr:from>
    <xdr:to>
      <xdr:col>19</xdr:col>
      <xdr:colOff>644525</xdr:colOff>
      <xdr:row>77</xdr:row>
      <xdr:rowOff>19521</xdr:rowOff>
    </xdr:to>
    <xdr:cxnSp macro="">
      <xdr:nvCxnSpPr>
        <xdr:cNvPr id="644" name="直線コネクタ 643"/>
        <xdr:cNvCxnSpPr/>
      </xdr:nvCxnSpPr>
      <xdr:spPr>
        <a:xfrm>
          <a:off x="12814300" y="1321072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5" name="フローチャート : 判断 644"/>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6" name="テキスト ボックス 645"/>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7" name="フローチャート : 判断 646"/>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8" name="テキスト ボックス 647"/>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66366</xdr:rowOff>
    </xdr:from>
    <xdr:to>
      <xdr:col>22</xdr:col>
      <xdr:colOff>415925</xdr:colOff>
      <xdr:row>78</xdr:row>
      <xdr:rowOff>167966</xdr:rowOff>
    </xdr:to>
    <xdr:sp macro="" textlink="">
      <xdr:nvSpPr>
        <xdr:cNvPr id="656" name="円/楕円 655"/>
        <xdr:cNvSpPr/>
      </xdr:nvSpPr>
      <xdr:spPr>
        <a:xfrm>
          <a:off x="15430500" y="134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159093</xdr:rowOff>
    </xdr:from>
    <xdr:ext cx="378565" cy="259045"/>
    <xdr:sp macro="" textlink="">
      <xdr:nvSpPr>
        <xdr:cNvPr id="657" name="テキスト ボックス 656"/>
        <xdr:cNvSpPr txBox="1"/>
      </xdr:nvSpPr>
      <xdr:spPr>
        <a:xfrm>
          <a:off x="15292017" y="1353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93145</xdr:rowOff>
    </xdr:from>
    <xdr:to>
      <xdr:col>21</xdr:col>
      <xdr:colOff>212725</xdr:colOff>
      <xdr:row>78</xdr:row>
      <xdr:rowOff>23295</xdr:rowOff>
    </xdr:to>
    <xdr:sp macro="" textlink="">
      <xdr:nvSpPr>
        <xdr:cNvPr id="658" name="円/楕円 657"/>
        <xdr:cNvSpPr/>
      </xdr:nvSpPr>
      <xdr:spPr>
        <a:xfrm>
          <a:off x="14541500" y="132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14422</xdr:rowOff>
    </xdr:from>
    <xdr:ext cx="378565" cy="259045"/>
    <xdr:sp macro="" textlink="">
      <xdr:nvSpPr>
        <xdr:cNvPr id="659" name="テキスト ボックス 658"/>
        <xdr:cNvSpPr txBox="1"/>
      </xdr:nvSpPr>
      <xdr:spPr>
        <a:xfrm>
          <a:off x="14403017" y="13387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140171</xdr:rowOff>
    </xdr:from>
    <xdr:to>
      <xdr:col>20</xdr:col>
      <xdr:colOff>9525</xdr:colOff>
      <xdr:row>77</xdr:row>
      <xdr:rowOff>70321</xdr:rowOff>
    </xdr:to>
    <xdr:sp macro="" textlink="">
      <xdr:nvSpPr>
        <xdr:cNvPr id="660" name="円/楕円 659"/>
        <xdr:cNvSpPr/>
      </xdr:nvSpPr>
      <xdr:spPr>
        <a:xfrm>
          <a:off x="13652500" y="131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61448</xdr:rowOff>
    </xdr:from>
    <xdr:ext cx="469744" cy="259045"/>
    <xdr:sp macro="" textlink="">
      <xdr:nvSpPr>
        <xdr:cNvPr id="661" name="テキスト ボックス 660"/>
        <xdr:cNvSpPr txBox="1"/>
      </xdr:nvSpPr>
      <xdr:spPr>
        <a:xfrm>
          <a:off x="13468427" y="132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129721</xdr:rowOff>
    </xdr:from>
    <xdr:to>
      <xdr:col>18</xdr:col>
      <xdr:colOff>492125</xdr:colOff>
      <xdr:row>77</xdr:row>
      <xdr:rowOff>59871</xdr:rowOff>
    </xdr:to>
    <xdr:sp macro="" textlink="">
      <xdr:nvSpPr>
        <xdr:cNvPr id="662" name="円/楕円 661"/>
        <xdr:cNvSpPr/>
      </xdr:nvSpPr>
      <xdr:spPr>
        <a:xfrm>
          <a:off x="127635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50998</xdr:rowOff>
    </xdr:from>
    <xdr:ext cx="469744" cy="259045"/>
    <xdr:sp macro="" textlink="">
      <xdr:nvSpPr>
        <xdr:cNvPr id="663" name="テキスト ボックス 662"/>
        <xdr:cNvSpPr txBox="1"/>
      </xdr:nvSpPr>
      <xdr:spPr>
        <a:xfrm>
          <a:off x="12579427" y="132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7" name="直線コネクタ 686"/>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8"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9" name="直線コネクタ 688"/>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0"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1" name="直線コネクタ 690"/>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119126</xdr:rowOff>
    </xdr:from>
    <xdr:to>
      <xdr:col>23</xdr:col>
      <xdr:colOff>517525</xdr:colOff>
      <xdr:row>95</xdr:row>
      <xdr:rowOff>133699</xdr:rowOff>
    </xdr:to>
    <xdr:cxnSp macro="">
      <xdr:nvCxnSpPr>
        <xdr:cNvPr id="692" name="直線コネクタ 691"/>
        <xdr:cNvCxnSpPr/>
      </xdr:nvCxnSpPr>
      <xdr:spPr>
        <a:xfrm flipV="1">
          <a:off x="15481300" y="16406876"/>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93"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4" name="フローチャート : 判断 693"/>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133699</xdr:rowOff>
    </xdr:from>
    <xdr:to>
      <xdr:col>22</xdr:col>
      <xdr:colOff>365125</xdr:colOff>
      <xdr:row>95</xdr:row>
      <xdr:rowOff>150844</xdr:rowOff>
    </xdr:to>
    <xdr:cxnSp macro="">
      <xdr:nvCxnSpPr>
        <xdr:cNvPr id="695" name="直線コネクタ 694"/>
        <xdr:cNvCxnSpPr/>
      </xdr:nvCxnSpPr>
      <xdr:spPr>
        <a:xfrm flipV="1">
          <a:off x="14592300" y="164214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6" name="フローチャート : 判断 695"/>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7" name="テキスト ボックス 696"/>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150844</xdr:rowOff>
    </xdr:from>
    <xdr:to>
      <xdr:col>21</xdr:col>
      <xdr:colOff>161925</xdr:colOff>
      <xdr:row>95</xdr:row>
      <xdr:rowOff>152597</xdr:rowOff>
    </xdr:to>
    <xdr:cxnSp macro="">
      <xdr:nvCxnSpPr>
        <xdr:cNvPr id="698" name="直線コネクタ 697"/>
        <xdr:cNvCxnSpPr/>
      </xdr:nvCxnSpPr>
      <xdr:spPr>
        <a:xfrm flipV="1">
          <a:off x="13703300" y="16438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152597</xdr:rowOff>
    </xdr:from>
    <xdr:to>
      <xdr:col>19</xdr:col>
      <xdr:colOff>644525</xdr:colOff>
      <xdr:row>96</xdr:row>
      <xdr:rowOff>6769</xdr:rowOff>
    </xdr:to>
    <xdr:cxnSp macro="">
      <xdr:nvCxnSpPr>
        <xdr:cNvPr id="701" name="直線コネクタ 700"/>
        <xdr:cNvCxnSpPr/>
      </xdr:nvCxnSpPr>
      <xdr:spPr>
        <a:xfrm flipV="1">
          <a:off x="12814300" y="16440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68326</xdr:rowOff>
    </xdr:from>
    <xdr:to>
      <xdr:col>23</xdr:col>
      <xdr:colOff>568325</xdr:colOff>
      <xdr:row>95</xdr:row>
      <xdr:rowOff>169926</xdr:rowOff>
    </xdr:to>
    <xdr:sp macro="" textlink="">
      <xdr:nvSpPr>
        <xdr:cNvPr id="711" name="円/楕円 710"/>
        <xdr:cNvSpPr/>
      </xdr:nvSpPr>
      <xdr:spPr>
        <a:xfrm>
          <a:off x="162687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46753</xdr:rowOff>
    </xdr:from>
    <xdr:ext cx="534377" cy="259045"/>
    <xdr:sp macro="" textlink="">
      <xdr:nvSpPr>
        <xdr:cNvPr id="712" name="公債費該当値テキスト"/>
        <xdr:cNvSpPr txBox="1"/>
      </xdr:nvSpPr>
      <xdr:spPr>
        <a:xfrm>
          <a:off x="16370300" y="163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82899</xdr:rowOff>
    </xdr:from>
    <xdr:to>
      <xdr:col>22</xdr:col>
      <xdr:colOff>415925</xdr:colOff>
      <xdr:row>96</xdr:row>
      <xdr:rowOff>13049</xdr:rowOff>
    </xdr:to>
    <xdr:sp macro="" textlink="">
      <xdr:nvSpPr>
        <xdr:cNvPr id="713" name="円/楕円 712"/>
        <xdr:cNvSpPr/>
      </xdr:nvSpPr>
      <xdr:spPr>
        <a:xfrm>
          <a:off x="15430500" y="16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4176</xdr:rowOff>
    </xdr:from>
    <xdr:ext cx="534377" cy="259045"/>
    <xdr:sp macro="" textlink="">
      <xdr:nvSpPr>
        <xdr:cNvPr id="714" name="テキスト ボックス 713"/>
        <xdr:cNvSpPr txBox="1"/>
      </xdr:nvSpPr>
      <xdr:spPr>
        <a:xfrm>
          <a:off x="15214111" y="164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100044</xdr:rowOff>
    </xdr:from>
    <xdr:to>
      <xdr:col>21</xdr:col>
      <xdr:colOff>212725</xdr:colOff>
      <xdr:row>96</xdr:row>
      <xdr:rowOff>30194</xdr:rowOff>
    </xdr:to>
    <xdr:sp macro="" textlink="">
      <xdr:nvSpPr>
        <xdr:cNvPr id="715" name="円/楕円 714"/>
        <xdr:cNvSpPr/>
      </xdr:nvSpPr>
      <xdr:spPr>
        <a:xfrm>
          <a:off x="14541500" y="163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21321</xdr:rowOff>
    </xdr:from>
    <xdr:ext cx="534377" cy="259045"/>
    <xdr:sp macro="" textlink="">
      <xdr:nvSpPr>
        <xdr:cNvPr id="716" name="テキスト ボックス 715"/>
        <xdr:cNvSpPr txBox="1"/>
      </xdr:nvSpPr>
      <xdr:spPr>
        <a:xfrm>
          <a:off x="14325111" y="164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101797</xdr:rowOff>
    </xdr:from>
    <xdr:to>
      <xdr:col>20</xdr:col>
      <xdr:colOff>9525</xdr:colOff>
      <xdr:row>96</xdr:row>
      <xdr:rowOff>31947</xdr:rowOff>
    </xdr:to>
    <xdr:sp macro="" textlink="">
      <xdr:nvSpPr>
        <xdr:cNvPr id="717" name="円/楕円 716"/>
        <xdr:cNvSpPr/>
      </xdr:nvSpPr>
      <xdr:spPr>
        <a:xfrm>
          <a:off x="13652500" y="163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23074</xdr:rowOff>
    </xdr:from>
    <xdr:ext cx="534377" cy="259045"/>
    <xdr:sp macro="" textlink="">
      <xdr:nvSpPr>
        <xdr:cNvPr id="718" name="テキスト ボックス 717"/>
        <xdr:cNvSpPr txBox="1"/>
      </xdr:nvSpPr>
      <xdr:spPr>
        <a:xfrm>
          <a:off x="13436111" y="164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127419</xdr:rowOff>
    </xdr:from>
    <xdr:to>
      <xdr:col>18</xdr:col>
      <xdr:colOff>492125</xdr:colOff>
      <xdr:row>96</xdr:row>
      <xdr:rowOff>57569</xdr:rowOff>
    </xdr:to>
    <xdr:sp macro="" textlink="">
      <xdr:nvSpPr>
        <xdr:cNvPr id="719" name="円/楕円 718"/>
        <xdr:cNvSpPr/>
      </xdr:nvSpPr>
      <xdr:spPr>
        <a:xfrm>
          <a:off x="12763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48696</xdr:rowOff>
    </xdr:from>
    <xdr:ext cx="534377" cy="259045"/>
    <xdr:sp macro="" textlink="">
      <xdr:nvSpPr>
        <xdr:cNvPr id="720" name="テキスト ボックス 719"/>
        <xdr:cNvSpPr txBox="1"/>
      </xdr:nvSpPr>
      <xdr:spPr>
        <a:xfrm>
          <a:off x="12547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2" name="直線コネクタ 741"/>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5"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6" name="直線コネクタ 745"/>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8"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9" name="フローチャート : 判断 748"/>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51" name="フローチャート : 判断 750"/>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2" name="テキスト ボックス 751"/>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4" name="フローチャート : 判断 753"/>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5" name="テキスト ボックス 75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7" name="フローチャート : 判断 756"/>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8" name="テキスト ボックス 757"/>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9" name="フローチャート : 判断 758"/>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0" name="テキスト ボックス 759"/>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総務費は、今後不測の歳出に備えるための財政調整基金への積立（住民一人当たり</a:t>
          </a:r>
          <a:r>
            <a:rPr kumimoji="1" lang="en-US" altLang="ja-JP" sz="1300">
              <a:latin typeface="ＭＳ Ｐゴシック"/>
            </a:rPr>
            <a:t>1,256</a:t>
          </a:r>
          <a:r>
            <a:rPr kumimoji="1" lang="ja-JP" altLang="en-US" sz="1300">
              <a:latin typeface="ＭＳ Ｐゴシック"/>
            </a:rPr>
            <a:t>円減）の減や、市税過誤納付還付金（住民一人当たり</a:t>
          </a:r>
          <a:r>
            <a:rPr kumimoji="1" lang="en-US" altLang="ja-JP" sz="1300">
              <a:latin typeface="ＭＳ Ｐゴシック"/>
            </a:rPr>
            <a:t>1,955</a:t>
          </a:r>
          <a:r>
            <a:rPr kumimoji="1" lang="ja-JP" altLang="en-US" sz="1300">
              <a:latin typeface="ＭＳ Ｐゴシック"/>
            </a:rPr>
            <a:t>円減）の減などにより、前年度決算と比較すると</a:t>
          </a:r>
          <a:r>
            <a:rPr kumimoji="1" lang="en-US" altLang="ja-JP" sz="1300">
              <a:latin typeface="ＭＳ Ｐゴシック"/>
            </a:rPr>
            <a:t>6.3</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134,821</a:t>
          </a:r>
          <a:r>
            <a:rPr kumimoji="1" lang="ja-JP" altLang="en-US" sz="1300">
              <a:latin typeface="ＭＳ Ｐゴシック"/>
            </a:rPr>
            <a:t>円となっている。年金生活者等支援臨時福祉給付金支給事業費（住民一人当たり</a:t>
          </a:r>
          <a:r>
            <a:rPr kumimoji="1" lang="en-US" altLang="ja-JP" sz="1300">
              <a:latin typeface="ＭＳ Ｐゴシック"/>
            </a:rPr>
            <a:t>2,901</a:t>
          </a:r>
          <a:r>
            <a:rPr kumimoji="1" lang="ja-JP" altLang="en-US" sz="1300">
              <a:latin typeface="ＭＳ Ｐゴシック"/>
            </a:rPr>
            <a:t>円増）や経済対策臨時福祉給付金支給事業費（住民一人当たり</a:t>
          </a:r>
          <a:r>
            <a:rPr kumimoji="1" lang="en-US" altLang="ja-JP" sz="1300">
              <a:latin typeface="ＭＳ Ｐゴシック"/>
            </a:rPr>
            <a:t>2,067</a:t>
          </a:r>
          <a:r>
            <a:rPr kumimoji="1" lang="ja-JP" altLang="en-US" sz="1300">
              <a:latin typeface="ＭＳ Ｐゴシック"/>
            </a:rPr>
            <a:t>円増）の増などにより、</a:t>
          </a:r>
          <a:r>
            <a:rPr kumimoji="1" lang="en-US" altLang="ja-JP" sz="1300">
              <a:latin typeface="ＭＳ Ｐゴシック"/>
            </a:rPr>
            <a:t>8.1</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農林水産業費は、国営かんがい排水事業負担金（住民一人当たり</a:t>
          </a:r>
          <a:r>
            <a:rPr kumimoji="1" lang="en-US" altLang="ja-JP" sz="1300">
              <a:latin typeface="ＭＳ Ｐゴシック"/>
            </a:rPr>
            <a:t>2,005</a:t>
          </a:r>
          <a:r>
            <a:rPr kumimoji="1" lang="ja-JP" altLang="en-US" sz="1300">
              <a:latin typeface="ＭＳ Ｐゴシック"/>
            </a:rPr>
            <a:t>円減）の減などにより、</a:t>
          </a:r>
          <a:r>
            <a:rPr kumimoji="1" lang="en-US" altLang="ja-JP" sz="1300">
              <a:latin typeface="ＭＳ Ｐゴシック"/>
            </a:rPr>
            <a:t>25.6</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土木費は、大垣駅南街区市街地再開発事業費（住民一人当たり</a:t>
          </a:r>
          <a:r>
            <a:rPr kumimoji="1" lang="en-US" altLang="ja-JP" sz="1300">
              <a:latin typeface="ＭＳ Ｐゴシック"/>
            </a:rPr>
            <a:t>2,071</a:t>
          </a:r>
          <a:r>
            <a:rPr kumimoji="1" lang="ja-JP" altLang="en-US" sz="1300">
              <a:latin typeface="ＭＳ Ｐゴシック"/>
            </a:rPr>
            <a:t>円減）の減などにより、</a:t>
          </a:r>
          <a:r>
            <a:rPr kumimoji="1" lang="en-US" altLang="ja-JP" sz="1300">
              <a:latin typeface="ＭＳ Ｐゴシック"/>
            </a:rPr>
            <a:t>8.0</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教育費は、中学校空調機整備事業費（住民一人当たり</a:t>
          </a:r>
          <a:r>
            <a:rPr kumimoji="1" lang="en-US" altLang="ja-JP" sz="1300">
              <a:latin typeface="ＭＳ Ｐゴシック"/>
            </a:rPr>
            <a:t>2,174</a:t>
          </a:r>
          <a:r>
            <a:rPr kumimoji="1" lang="ja-JP" altLang="en-US" sz="1300">
              <a:latin typeface="ＭＳ Ｐゴシック"/>
            </a:rPr>
            <a:t>円減）や中学校非構造部材耐震対策事業費（住民一人当たり</a:t>
          </a:r>
          <a:r>
            <a:rPr kumimoji="1" lang="en-US" altLang="ja-JP" sz="1300">
              <a:latin typeface="ＭＳ Ｐゴシック"/>
            </a:rPr>
            <a:t>1,651</a:t>
          </a:r>
          <a:r>
            <a:rPr kumimoji="1" lang="ja-JP" altLang="en-US" sz="1300">
              <a:latin typeface="ＭＳ Ｐゴシック"/>
            </a:rPr>
            <a:t>円減）が減少する一方で、公共用地先行取得事業費（地区センター事業費）（住民一人当たり</a:t>
          </a:r>
          <a:r>
            <a:rPr kumimoji="1" lang="en-US" altLang="ja-JP" sz="1300">
              <a:latin typeface="ＭＳ Ｐゴシック"/>
            </a:rPr>
            <a:t>9,255</a:t>
          </a:r>
          <a:r>
            <a:rPr kumimoji="1" lang="ja-JP" altLang="en-US" sz="1300">
              <a:latin typeface="ＭＳ Ｐゴシック"/>
            </a:rPr>
            <a:t>円増）の増などにより、</a:t>
          </a:r>
          <a:r>
            <a:rPr kumimoji="1" lang="en-US" altLang="ja-JP" sz="1300">
              <a:latin typeface="ＭＳ Ｐゴシック"/>
            </a:rPr>
            <a:t>14.6</a:t>
          </a:r>
          <a:r>
            <a:rPr kumimoji="1" lang="ja-JP" altLang="en-US" sz="1300">
              <a:latin typeface="ＭＳ Ｐゴシック"/>
            </a:rPr>
            <a:t>％の増となった。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309</a:t>
          </a:r>
          <a:r>
            <a:rPr kumimoji="1" lang="ja-JP" altLang="en-US" sz="1400">
              <a:latin typeface="ＭＳ ゴシック" pitchFamily="49" charset="-128"/>
              <a:ea typeface="ＭＳ ゴシック" pitchFamily="49" charset="-128"/>
            </a:rPr>
            <a:t>百万円を積み立て、</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百万円を取り崩した結果、平成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年度末残高は前年度比</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4,424</a:t>
          </a:r>
          <a:r>
            <a:rPr kumimoji="1" lang="ja-JP" altLang="en-US" sz="1400">
              <a:latin typeface="ＭＳ ゴシック" pitchFamily="49" charset="-128"/>
              <a:ea typeface="ＭＳ ゴシック" pitchFamily="49" charset="-128"/>
            </a:rPr>
            <a:t>百万円となり、標準財政規模比で</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ポイント減少した。実質収支額は、公共用地先行取得事業の増等による歳出増に伴い、前年度比</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百万円の減となり、標準財政規模比で</a:t>
          </a:r>
          <a:r>
            <a:rPr kumimoji="1" lang="en-US" altLang="ja-JP" sz="1400">
              <a:latin typeface="ＭＳ ゴシック" pitchFamily="49" charset="-128"/>
              <a:ea typeface="ＭＳ ゴシック" pitchFamily="49" charset="-128"/>
            </a:rPr>
            <a:t>0.60</a:t>
          </a:r>
          <a:r>
            <a:rPr kumimoji="1" lang="ja-JP" altLang="en-US" sz="1400">
              <a:latin typeface="ＭＳ ゴシック" pitchFamily="49" charset="-128"/>
              <a:ea typeface="ＭＳ ゴシック" pitchFamily="49" charset="-128"/>
            </a:rPr>
            <a:t>ポイント減少した。また、財政調整基金の積立・取崩を考慮した実質単年度収支は</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百万円の赤字となった。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前年度比較では、一番大きい病院事業で若干減（標準財政規模比で</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ポイント減）するものの、国民健康保険事業会計の実質収支が</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ポイント改善）となるなど、連結実質収支ベースで</a:t>
          </a:r>
          <a:r>
            <a:rPr kumimoji="1" lang="en-US" altLang="ja-JP" sz="1400">
              <a:latin typeface="ＭＳ ゴシック" pitchFamily="49" charset="-128"/>
              <a:ea typeface="ＭＳ ゴシック" pitchFamily="49" charset="-128"/>
            </a:rPr>
            <a:t>821</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ポイント改善）となった。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公営企業債の元利償還金に対する繰入金は、公共下水道事業会計分は</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百万円の増となるなど、全体で</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百万円の増となった。組合等が起こした地方債の元利償還金に対する負担金等については、大垣衛生組合の償還完了など、全体で償還が進んだことにより、</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算入公債費等は、合併特例債の借り入れや臨時財政対策債の増などを反映し、前年度から</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百万円増、算入公債費等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百万円増となり、実質公債費比率の分子は</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一般会計等に係る地方債の現在高は、臨時財政対策債や公共用地先行取得事業債の発行などにより、</a:t>
          </a:r>
          <a:r>
            <a:rPr kumimoji="1" lang="en-US" altLang="ja-JP" sz="1400">
              <a:latin typeface="ＭＳ ゴシック" pitchFamily="49" charset="-128"/>
              <a:ea typeface="ＭＳ ゴシック" pitchFamily="49" charset="-128"/>
            </a:rPr>
            <a:t>2,203</a:t>
          </a:r>
          <a:r>
            <a:rPr kumimoji="1" lang="ja-JP" altLang="en-US" sz="1400">
              <a:latin typeface="ＭＳ ゴシック" pitchFamily="49" charset="-128"/>
              <a:ea typeface="ＭＳ ゴシック" pitchFamily="49" charset="-128"/>
            </a:rPr>
            <a:t>百万円増となったが、債務負担行為に基づく支出予定額が、土地開発公社保有土地の減等により</a:t>
          </a:r>
          <a:r>
            <a:rPr kumimoji="1" lang="en-US" altLang="ja-JP" sz="1400">
              <a:latin typeface="ＭＳ ゴシック" pitchFamily="49" charset="-128"/>
              <a:ea typeface="ＭＳ ゴシック" pitchFamily="49" charset="-128"/>
            </a:rPr>
            <a:t>1,573</a:t>
          </a:r>
          <a:r>
            <a:rPr kumimoji="1" lang="ja-JP" altLang="en-US" sz="1400">
              <a:latin typeface="ＭＳ ゴシック" pitchFamily="49" charset="-128"/>
              <a:ea typeface="ＭＳ ゴシック" pitchFamily="49" charset="-128"/>
            </a:rPr>
            <a:t>百万円減少したことなどにより、将来負担額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497</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は、公害防止事業債などの基準財政需要額算入額の減少等により、</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702</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[ 74.1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類似団体等と比べ高い水準にあるが、施設の維持管理を適切に進めており、それぞれの公共施設等について個別施設計画を策定中である。個別施設計画策定に際しては各施設の老朽化状況の調査を行い、今後の方針を検討し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57912</xdr:rowOff>
    </xdr:from>
    <xdr:to>
      <xdr:col>3</xdr:col>
      <xdr:colOff>1170940</xdr:colOff>
      <xdr:row>31</xdr:row>
      <xdr:rowOff>74676</xdr:rowOff>
    </xdr:to>
    <xdr:cxnSp macro="">
      <xdr:nvCxnSpPr>
        <xdr:cNvPr id="62" name="直線コネクタ 61"/>
        <xdr:cNvCxnSpPr/>
      </xdr:nvCxnSpPr>
      <xdr:spPr>
        <a:xfrm flipV="1">
          <a:off x="4760595" y="5639562"/>
          <a:ext cx="1270" cy="53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78503</xdr:rowOff>
    </xdr:from>
    <xdr:ext cx="405111" cy="259045"/>
    <xdr:sp macro="" textlink="">
      <xdr:nvSpPr>
        <xdr:cNvPr id="63" name="有形固定資産減価償却率最小値テキスト"/>
        <xdr:cNvSpPr txBox="1"/>
      </xdr:nvSpPr>
      <xdr:spPr>
        <a:xfrm>
          <a:off x="4813300" y="617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31</xdr:row>
      <xdr:rowOff>74676</xdr:rowOff>
    </xdr:from>
    <xdr:to>
      <xdr:col>3</xdr:col>
      <xdr:colOff>1260475</xdr:colOff>
      <xdr:row>31</xdr:row>
      <xdr:rowOff>74676</xdr:rowOff>
    </xdr:to>
    <xdr:cxnSp macro="">
      <xdr:nvCxnSpPr>
        <xdr:cNvPr id="64" name="直線コネクタ 63"/>
        <xdr:cNvCxnSpPr/>
      </xdr:nvCxnSpPr>
      <xdr:spPr>
        <a:xfrm>
          <a:off x="4673600" y="617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4589</xdr:rowOff>
    </xdr:from>
    <xdr:ext cx="405111" cy="259045"/>
    <xdr:sp macro="" textlink="">
      <xdr:nvSpPr>
        <xdr:cNvPr id="65" name="有形固定資産減価償却率最大値テキスト"/>
        <xdr:cNvSpPr txBox="1"/>
      </xdr:nvSpPr>
      <xdr:spPr>
        <a:xfrm>
          <a:off x="4813300" y="541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28</xdr:row>
      <xdr:rowOff>57912</xdr:rowOff>
    </xdr:from>
    <xdr:to>
      <xdr:col>3</xdr:col>
      <xdr:colOff>1260475</xdr:colOff>
      <xdr:row>28</xdr:row>
      <xdr:rowOff>57912</xdr:rowOff>
    </xdr:to>
    <xdr:cxnSp macro="">
      <xdr:nvCxnSpPr>
        <xdr:cNvPr id="66" name="直線コネクタ 65"/>
        <xdr:cNvCxnSpPr/>
      </xdr:nvCxnSpPr>
      <xdr:spPr>
        <a:xfrm>
          <a:off x="4673600" y="563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49276</xdr:rowOff>
    </xdr:from>
    <xdr:to>
      <xdr:col>3</xdr:col>
      <xdr:colOff>511175</xdr:colOff>
      <xdr:row>34</xdr:row>
      <xdr:rowOff>150876</xdr:rowOff>
    </xdr:to>
    <xdr:sp macro="" textlink="">
      <xdr:nvSpPr>
        <xdr:cNvPr id="69" name="フローチャート : 判断 68"/>
        <xdr:cNvSpPr/>
      </xdr:nvSpPr>
      <xdr:spPr>
        <a:xfrm>
          <a:off x="4000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7112</xdr:rowOff>
    </xdr:from>
    <xdr:to>
      <xdr:col>3</xdr:col>
      <xdr:colOff>1222375</xdr:colOff>
      <xdr:row>28</xdr:row>
      <xdr:rowOff>108712</xdr:rowOff>
    </xdr:to>
    <xdr:sp macro="" textlink="">
      <xdr:nvSpPr>
        <xdr:cNvPr id="75" name="円/楕円 74"/>
        <xdr:cNvSpPr/>
      </xdr:nvSpPr>
      <xdr:spPr>
        <a:xfrm>
          <a:off x="47117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131589</xdr:rowOff>
    </xdr:from>
    <xdr:ext cx="405111" cy="259045"/>
    <xdr:sp macro="" textlink="">
      <xdr:nvSpPr>
        <xdr:cNvPr id="76" name="有形固定資産減価償却率該当値テキスト"/>
        <xdr:cNvSpPr txBox="1"/>
      </xdr:nvSpPr>
      <xdr:spPr>
        <a:xfrm>
          <a:off x="4813300" y="5541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oneCellAnchor>
    <xdr:from>
      <xdr:col>3</xdr:col>
      <xdr:colOff>245118</xdr:colOff>
      <xdr:row>32</xdr:row>
      <xdr:rowOff>167403</xdr:rowOff>
    </xdr:from>
    <xdr:ext cx="405111" cy="259045"/>
    <xdr:sp macro="" textlink="">
      <xdr:nvSpPr>
        <xdr:cNvPr id="77" name="n_1aveValue有形固定資産減価償却率"/>
        <xdr:cNvSpPr txBox="1"/>
      </xdr:nvSpPr>
      <xdr:spPr>
        <a:xfrm>
          <a:off x="3836043" y="643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61504</xdr:rowOff>
    </xdr:from>
    <xdr:to>
      <xdr:col>6</xdr:col>
      <xdr:colOff>510540</xdr:colOff>
      <xdr:row>40</xdr:row>
      <xdr:rowOff>161109</xdr:rowOff>
    </xdr:to>
    <xdr:cxnSp macro="">
      <xdr:nvCxnSpPr>
        <xdr:cNvPr id="59" name="直線コネクタ 58"/>
        <xdr:cNvCxnSpPr/>
      </xdr:nvCxnSpPr>
      <xdr:spPr>
        <a:xfrm flipV="1">
          <a:off x="4634865" y="571935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7244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8181</xdr:rowOff>
    </xdr:from>
    <xdr:ext cx="405111" cy="259045"/>
    <xdr:sp macro="" textlink="">
      <xdr:nvSpPr>
        <xdr:cNvPr id="62" name="【道路】&#10;有形固定資産減価償却率最大値テキスト"/>
        <xdr:cNvSpPr txBox="1"/>
      </xdr:nvSpPr>
      <xdr:spPr>
        <a:xfrm>
          <a:off x="47244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33</xdr:row>
      <xdr:rowOff>61504</xdr:rowOff>
    </xdr:from>
    <xdr:to>
      <xdr:col>6</xdr:col>
      <xdr:colOff>600075</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138067</xdr:rowOff>
    </xdr:from>
    <xdr:to>
      <xdr:col>5</xdr:col>
      <xdr:colOff>409575</xdr:colOff>
      <xdr:row>42</xdr:row>
      <xdr:rowOff>68217</xdr:rowOff>
    </xdr:to>
    <xdr:sp macro="" textlink="">
      <xdr:nvSpPr>
        <xdr:cNvPr id="66" name="フローチャート : 判断 65"/>
        <xdr:cNvSpPr/>
      </xdr:nvSpPr>
      <xdr:spPr>
        <a:xfrm>
          <a:off x="3746500" y="71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10704</xdr:rowOff>
    </xdr:from>
    <xdr:to>
      <xdr:col>6</xdr:col>
      <xdr:colOff>561975</xdr:colOff>
      <xdr:row>33</xdr:row>
      <xdr:rowOff>112304</xdr:rowOff>
    </xdr:to>
    <xdr:sp macro="" textlink="">
      <xdr:nvSpPr>
        <xdr:cNvPr id="72" name="円/楕円 71"/>
        <xdr:cNvSpPr/>
      </xdr:nvSpPr>
      <xdr:spPr>
        <a:xfrm>
          <a:off x="45847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135181</xdr:rowOff>
    </xdr:from>
    <xdr:ext cx="405111" cy="259045"/>
    <xdr:sp macro="" textlink="">
      <xdr:nvSpPr>
        <xdr:cNvPr id="73" name="【道路】&#10;有形固定資産減価償却率該当値テキスト"/>
        <xdr:cNvSpPr txBox="1"/>
      </xdr:nvSpPr>
      <xdr:spPr>
        <a:xfrm>
          <a:off x="4724400" y="562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oneCellAnchor>
    <xdr:from>
      <xdr:col>5</xdr:col>
      <xdr:colOff>143518</xdr:colOff>
      <xdr:row>40</xdr:row>
      <xdr:rowOff>84744</xdr:rowOff>
    </xdr:from>
    <xdr:ext cx="405111" cy="259045"/>
    <xdr:sp macro="" textlink="">
      <xdr:nvSpPr>
        <xdr:cNvPr id="74" name="n_1aveValue【道路】&#10;有形固定資産減価償却率"/>
        <xdr:cNvSpPr txBox="1"/>
      </xdr:nvSpPr>
      <xdr:spPr>
        <a:xfrm>
          <a:off x="3582043" y="694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164973</xdr:rowOff>
    </xdr:from>
    <xdr:to>
      <xdr:col>15</xdr:col>
      <xdr:colOff>180340</xdr:colOff>
      <xdr:row>40</xdr:row>
      <xdr:rowOff>123444</xdr:rowOff>
    </xdr:to>
    <xdr:cxnSp macro="">
      <xdr:nvCxnSpPr>
        <xdr:cNvPr id="99" name="直線コネクタ 98"/>
        <xdr:cNvCxnSpPr/>
      </xdr:nvCxnSpPr>
      <xdr:spPr>
        <a:xfrm flipV="1">
          <a:off x="10476865" y="6508623"/>
          <a:ext cx="0" cy="47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127271</xdr:rowOff>
    </xdr:from>
    <xdr:ext cx="469744" cy="259045"/>
    <xdr:sp macro="" textlink="">
      <xdr:nvSpPr>
        <xdr:cNvPr id="100" name="【道路】&#10;一人当たり延長最小値テキスト"/>
        <xdr:cNvSpPr txBox="1"/>
      </xdr:nvSpPr>
      <xdr:spPr>
        <a:xfrm>
          <a:off x="10566400"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6.676</a:t>
          </a:r>
          <a:endParaRPr kumimoji="1" lang="ja-JP" altLang="en-US" sz="1000" b="1">
            <a:latin typeface="ＭＳ Ｐゴシック"/>
          </a:endParaRPr>
        </a:p>
      </xdr:txBody>
    </xdr:sp>
    <xdr:clientData/>
  </xdr:oneCellAnchor>
  <xdr:twoCellAnchor>
    <xdr:from>
      <xdr:col>15</xdr:col>
      <xdr:colOff>92075</xdr:colOff>
      <xdr:row>40</xdr:row>
      <xdr:rowOff>123444</xdr:rowOff>
    </xdr:from>
    <xdr:to>
      <xdr:col>15</xdr:col>
      <xdr:colOff>269875</xdr:colOff>
      <xdr:row>40</xdr:row>
      <xdr:rowOff>123444</xdr:rowOff>
    </xdr:to>
    <xdr:cxnSp macro="">
      <xdr:nvCxnSpPr>
        <xdr:cNvPr id="101" name="直線コネクタ 100"/>
        <xdr:cNvCxnSpPr/>
      </xdr:nvCxnSpPr>
      <xdr:spPr>
        <a:xfrm>
          <a:off x="10388600" y="698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111650</xdr:rowOff>
    </xdr:from>
    <xdr:ext cx="469744" cy="259045"/>
    <xdr:sp macro="" textlink="">
      <xdr:nvSpPr>
        <xdr:cNvPr id="102" name="【道路】&#10;一人当たり延長最大値テキスト"/>
        <xdr:cNvSpPr txBox="1"/>
      </xdr:nvSpPr>
      <xdr:spPr>
        <a:xfrm>
          <a:off x="10566400"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7.917</a:t>
          </a:r>
          <a:endParaRPr kumimoji="1" lang="ja-JP" altLang="en-US" sz="1000" b="1">
            <a:latin typeface="ＭＳ Ｐゴシック"/>
          </a:endParaRPr>
        </a:p>
      </xdr:txBody>
    </xdr:sp>
    <xdr:clientData/>
  </xdr:oneCellAnchor>
  <xdr:twoCellAnchor>
    <xdr:from>
      <xdr:col>15</xdr:col>
      <xdr:colOff>92075</xdr:colOff>
      <xdr:row>37</xdr:row>
      <xdr:rowOff>164973</xdr:rowOff>
    </xdr:from>
    <xdr:to>
      <xdr:col>15</xdr:col>
      <xdr:colOff>269875</xdr:colOff>
      <xdr:row>37</xdr:row>
      <xdr:rowOff>164973</xdr:rowOff>
    </xdr:to>
    <xdr:cxnSp macro="">
      <xdr:nvCxnSpPr>
        <xdr:cNvPr id="103" name="直線コネクタ 102"/>
        <xdr:cNvCxnSpPr/>
      </xdr:nvCxnSpPr>
      <xdr:spPr>
        <a:xfrm>
          <a:off x="10388600" y="65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3065</xdr:rowOff>
    </xdr:from>
    <xdr:ext cx="469744" cy="259045"/>
    <xdr:sp macro="" textlink="">
      <xdr:nvSpPr>
        <xdr:cNvPr id="104" name="【道路】&#10;一人当たり延長平均値テキスト"/>
        <xdr:cNvSpPr txBox="1"/>
      </xdr:nvSpPr>
      <xdr:spPr>
        <a:xfrm>
          <a:off x="10566400" y="6689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7.252</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24638</xdr:rowOff>
    </xdr:from>
    <xdr:to>
      <xdr:col>15</xdr:col>
      <xdr:colOff>231775</xdr:colOff>
      <xdr:row>39</xdr:row>
      <xdr:rowOff>126238</xdr:rowOff>
    </xdr:to>
    <xdr:sp macro="" textlink="">
      <xdr:nvSpPr>
        <xdr:cNvPr id="105" name="フローチャート : 判断 104"/>
        <xdr:cNvSpPr/>
      </xdr:nvSpPr>
      <xdr:spPr>
        <a:xfrm>
          <a:off x="10426700" y="671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164465</xdr:rowOff>
    </xdr:from>
    <xdr:to>
      <xdr:col>14</xdr:col>
      <xdr:colOff>79375</xdr:colOff>
      <xdr:row>34</xdr:row>
      <xdr:rowOff>94615</xdr:rowOff>
    </xdr:to>
    <xdr:sp macro="" textlink="">
      <xdr:nvSpPr>
        <xdr:cNvPr id="106" name="フローチャート : 判断 105"/>
        <xdr:cNvSpPr/>
      </xdr:nvSpPr>
      <xdr:spPr>
        <a:xfrm>
          <a:off x="9588500" y="582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114173</xdr:rowOff>
    </xdr:from>
    <xdr:to>
      <xdr:col>15</xdr:col>
      <xdr:colOff>231775</xdr:colOff>
      <xdr:row>38</xdr:row>
      <xdr:rowOff>44323</xdr:rowOff>
    </xdr:to>
    <xdr:sp macro="" textlink="">
      <xdr:nvSpPr>
        <xdr:cNvPr id="112" name="円/楕円 111"/>
        <xdr:cNvSpPr/>
      </xdr:nvSpPr>
      <xdr:spPr>
        <a:xfrm>
          <a:off x="10426700" y="64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67200</xdr:rowOff>
    </xdr:from>
    <xdr:ext cx="469744" cy="259045"/>
    <xdr:sp macro="" textlink="">
      <xdr:nvSpPr>
        <xdr:cNvPr id="113" name="【道路】&#10;一人当たり延長該当値テキスト"/>
        <xdr:cNvSpPr txBox="1"/>
      </xdr:nvSpPr>
      <xdr:spPr>
        <a:xfrm>
          <a:off x="10566400" y="64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7.917</a:t>
          </a:r>
          <a:endParaRPr kumimoji="1" lang="ja-JP" altLang="en-US" sz="1000" b="1">
            <a:solidFill>
              <a:srgbClr val="FF0000"/>
            </a:solidFill>
            <a:latin typeface="ＭＳ Ｐゴシック"/>
          </a:endParaRPr>
        </a:p>
      </xdr:txBody>
    </xdr:sp>
    <xdr:clientData/>
  </xdr:oneCellAnchor>
  <xdr:oneCellAnchor>
    <xdr:from>
      <xdr:col>13</xdr:col>
      <xdr:colOff>466802</xdr:colOff>
      <xdr:row>32</xdr:row>
      <xdr:rowOff>111142</xdr:rowOff>
    </xdr:from>
    <xdr:ext cx="469744" cy="259045"/>
    <xdr:sp macro="" textlink="">
      <xdr:nvSpPr>
        <xdr:cNvPr id="114" name="n_1aveValue【道路】&#10;一人当たり延長"/>
        <xdr:cNvSpPr txBox="1"/>
      </xdr:nvSpPr>
      <xdr:spPr>
        <a:xfrm>
          <a:off x="9391727" y="55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6" name="直線コネクタ 12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7" name="テキスト ボックス 12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0" name="直線コネクタ 12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1" name="テキスト ボックス 13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4" name="直線コネクタ 13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5" name="テキスト ボックス 13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6" name="直線コネクタ 13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7" name="テキスト ボックス 13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8" name="直線コネクタ 13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9" name="テキスト ボックス 138"/>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161925</xdr:rowOff>
    </xdr:from>
    <xdr:to>
      <xdr:col>6</xdr:col>
      <xdr:colOff>510540</xdr:colOff>
      <xdr:row>63</xdr:row>
      <xdr:rowOff>133350</xdr:rowOff>
    </xdr:to>
    <xdr:cxnSp macro="">
      <xdr:nvCxnSpPr>
        <xdr:cNvPr id="143" name="直線コネクタ 142"/>
        <xdr:cNvCxnSpPr/>
      </xdr:nvCxnSpPr>
      <xdr:spPr>
        <a:xfrm flipV="1">
          <a:off x="4634865" y="95916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44"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45" name="直線コネクタ 144"/>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108602</xdr:rowOff>
    </xdr:from>
    <xdr:ext cx="405111" cy="259045"/>
    <xdr:sp macro="" textlink="">
      <xdr:nvSpPr>
        <xdr:cNvPr id="146" name="【橋りょう・トンネル】&#10;有形固定資産減価償却率最大値テキスト"/>
        <xdr:cNvSpPr txBox="1"/>
      </xdr:nvSpPr>
      <xdr:spPr>
        <a:xfrm>
          <a:off x="47244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55</xdr:row>
      <xdr:rowOff>161925</xdr:rowOff>
    </xdr:from>
    <xdr:to>
      <xdr:col>6</xdr:col>
      <xdr:colOff>600075</xdr:colOff>
      <xdr:row>55</xdr:row>
      <xdr:rowOff>161925</xdr:rowOff>
    </xdr:to>
    <xdr:cxnSp macro="">
      <xdr:nvCxnSpPr>
        <xdr:cNvPr id="147" name="直線コネクタ 14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165752</xdr:rowOff>
    </xdr:from>
    <xdr:ext cx="405111" cy="259045"/>
    <xdr:sp macro="" textlink="">
      <xdr:nvSpPr>
        <xdr:cNvPr id="148" name="【橋りょう・トンネル】&#10;有形固定資産減価償却率平均値テキスト"/>
        <xdr:cNvSpPr txBox="1"/>
      </xdr:nvSpPr>
      <xdr:spPr>
        <a:xfrm>
          <a:off x="472440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15875</xdr:rowOff>
    </xdr:from>
    <xdr:to>
      <xdr:col>6</xdr:col>
      <xdr:colOff>561975</xdr:colOff>
      <xdr:row>58</xdr:row>
      <xdr:rowOff>117475</xdr:rowOff>
    </xdr:to>
    <xdr:sp macro="" textlink="">
      <xdr:nvSpPr>
        <xdr:cNvPr id="149" name="フローチャート : 判断 148"/>
        <xdr:cNvSpPr/>
      </xdr:nvSpPr>
      <xdr:spPr>
        <a:xfrm>
          <a:off x="4584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130175</xdr:rowOff>
    </xdr:from>
    <xdr:to>
      <xdr:col>5</xdr:col>
      <xdr:colOff>409575</xdr:colOff>
      <xdr:row>60</xdr:row>
      <xdr:rowOff>60325</xdr:rowOff>
    </xdr:to>
    <xdr:sp macro="" textlink="">
      <xdr:nvSpPr>
        <xdr:cNvPr id="150" name="フローチャート : 判断 149"/>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111125</xdr:rowOff>
    </xdr:from>
    <xdr:to>
      <xdr:col>6</xdr:col>
      <xdr:colOff>561975</xdr:colOff>
      <xdr:row>56</xdr:row>
      <xdr:rowOff>41275</xdr:rowOff>
    </xdr:to>
    <xdr:sp macro="" textlink="">
      <xdr:nvSpPr>
        <xdr:cNvPr id="156" name="円/楕円 155"/>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64152</xdr:rowOff>
    </xdr:from>
    <xdr:ext cx="405111" cy="259045"/>
    <xdr:sp macro="" textlink="">
      <xdr:nvSpPr>
        <xdr:cNvPr id="157" name="【橋りょう・トンネル】&#10;有形固定資産減価償却率該当値テキスト"/>
        <xdr:cNvSpPr txBox="1"/>
      </xdr:nvSpPr>
      <xdr:spPr>
        <a:xfrm>
          <a:off x="4724400"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76852</xdr:rowOff>
    </xdr:from>
    <xdr:ext cx="405111" cy="259045"/>
    <xdr:sp macro="" textlink="">
      <xdr:nvSpPr>
        <xdr:cNvPr id="158" name="n_1aveValue【橋りょう・トンネル】&#10;有形固定資産減価償却率"/>
        <xdr:cNvSpPr txBox="1"/>
      </xdr:nvSpPr>
      <xdr:spPr>
        <a:xfrm>
          <a:off x="3582043"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69" name="テキスト ボックス 16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71" name="テキスト ボックス 170"/>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3" name="テキスト ボックス 17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5" name="テキスト ボックス 17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7" name="テキスト ボックス 17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9" name="テキスト ボックス 17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1" name="テキスト ボックス 18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131641</xdr:rowOff>
    </xdr:from>
    <xdr:to>
      <xdr:col>15</xdr:col>
      <xdr:colOff>180340</xdr:colOff>
      <xdr:row>63</xdr:row>
      <xdr:rowOff>69015</xdr:rowOff>
    </xdr:to>
    <xdr:cxnSp macro="">
      <xdr:nvCxnSpPr>
        <xdr:cNvPr id="185" name="直線コネクタ 184"/>
        <xdr:cNvCxnSpPr/>
      </xdr:nvCxnSpPr>
      <xdr:spPr>
        <a:xfrm flipV="1">
          <a:off x="10476865" y="9561391"/>
          <a:ext cx="0" cy="13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72842</xdr:rowOff>
    </xdr:from>
    <xdr:ext cx="534377" cy="259045"/>
    <xdr:sp macro="" textlink="">
      <xdr:nvSpPr>
        <xdr:cNvPr id="186" name="【橋りょう・トンネル】&#10;一人当たり有形固定資産（償却資産）額最小値テキスト"/>
        <xdr:cNvSpPr txBox="1"/>
      </xdr:nvSpPr>
      <xdr:spPr>
        <a:xfrm>
          <a:off x="10566400" y="108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63</xdr:row>
      <xdr:rowOff>69015</xdr:rowOff>
    </xdr:from>
    <xdr:to>
      <xdr:col>15</xdr:col>
      <xdr:colOff>269875</xdr:colOff>
      <xdr:row>63</xdr:row>
      <xdr:rowOff>69015</xdr:rowOff>
    </xdr:to>
    <xdr:cxnSp macro="">
      <xdr:nvCxnSpPr>
        <xdr:cNvPr id="187" name="直線コネクタ 186"/>
        <xdr:cNvCxnSpPr/>
      </xdr:nvCxnSpPr>
      <xdr:spPr>
        <a:xfrm>
          <a:off x="10388600" y="1087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78318</xdr:rowOff>
    </xdr:from>
    <xdr:ext cx="599010" cy="259045"/>
    <xdr:sp macro="" textlink="">
      <xdr:nvSpPr>
        <xdr:cNvPr id="188" name="【橋りょう・トンネル】&#10;一人当たり有形固定資産（償却資産）額最大値テキスト"/>
        <xdr:cNvSpPr txBox="1"/>
      </xdr:nvSpPr>
      <xdr:spPr>
        <a:xfrm>
          <a:off x="10566400" y="93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55</xdr:row>
      <xdr:rowOff>131641</xdr:rowOff>
    </xdr:from>
    <xdr:to>
      <xdr:col>15</xdr:col>
      <xdr:colOff>269875</xdr:colOff>
      <xdr:row>55</xdr:row>
      <xdr:rowOff>131641</xdr:rowOff>
    </xdr:to>
    <xdr:cxnSp macro="">
      <xdr:nvCxnSpPr>
        <xdr:cNvPr id="189" name="直線コネクタ 188"/>
        <xdr:cNvCxnSpPr/>
      </xdr:nvCxnSpPr>
      <xdr:spPr>
        <a:xfrm>
          <a:off x="10388600" y="9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74475</xdr:rowOff>
    </xdr:from>
    <xdr:ext cx="599010" cy="259045"/>
    <xdr:sp macro="" textlink="">
      <xdr:nvSpPr>
        <xdr:cNvPr id="190" name="【橋りょう・トンネル】&#10;一人当たり有形固定資産（償却資産）額平均値テキスト"/>
        <xdr:cNvSpPr txBox="1"/>
      </xdr:nvSpPr>
      <xdr:spPr>
        <a:xfrm>
          <a:off x="10566400" y="101900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96048</xdr:rowOff>
    </xdr:from>
    <xdr:to>
      <xdr:col>15</xdr:col>
      <xdr:colOff>231775</xdr:colOff>
      <xdr:row>60</xdr:row>
      <xdr:rowOff>26198</xdr:rowOff>
    </xdr:to>
    <xdr:sp macro="" textlink="">
      <xdr:nvSpPr>
        <xdr:cNvPr id="191" name="フローチャート : 判断 190"/>
        <xdr:cNvSpPr/>
      </xdr:nvSpPr>
      <xdr:spPr>
        <a:xfrm>
          <a:off x="10426700" y="102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118593</xdr:rowOff>
    </xdr:from>
    <xdr:to>
      <xdr:col>14</xdr:col>
      <xdr:colOff>79375</xdr:colOff>
      <xdr:row>61</xdr:row>
      <xdr:rowOff>48743</xdr:rowOff>
    </xdr:to>
    <xdr:sp macro="" textlink="">
      <xdr:nvSpPr>
        <xdr:cNvPr id="192" name="フローチャート : 判断 191"/>
        <xdr:cNvSpPr/>
      </xdr:nvSpPr>
      <xdr:spPr>
        <a:xfrm>
          <a:off x="9588500" y="1040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80841</xdr:rowOff>
    </xdr:from>
    <xdr:to>
      <xdr:col>15</xdr:col>
      <xdr:colOff>231775</xdr:colOff>
      <xdr:row>56</xdr:row>
      <xdr:rowOff>10991</xdr:rowOff>
    </xdr:to>
    <xdr:sp macro="" textlink="">
      <xdr:nvSpPr>
        <xdr:cNvPr id="198" name="円/楕円 197"/>
        <xdr:cNvSpPr/>
      </xdr:nvSpPr>
      <xdr:spPr>
        <a:xfrm>
          <a:off x="10426700" y="9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33868</xdr:rowOff>
    </xdr:from>
    <xdr:ext cx="599010" cy="259045"/>
    <xdr:sp macro="" textlink="">
      <xdr:nvSpPr>
        <xdr:cNvPr id="199" name="【橋りょう・トンネル】&#10;一人当たり有形固定資産（償却資産）額該当値テキスト"/>
        <xdr:cNvSpPr txBox="1"/>
      </xdr:nvSpPr>
      <xdr:spPr>
        <a:xfrm>
          <a:off x="10566400" y="94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201,657</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65270</xdr:rowOff>
    </xdr:from>
    <xdr:ext cx="599010" cy="259045"/>
    <xdr:sp macro="" textlink="">
      <xdr:nvSpPr>
        <xdr:cNvPr id="200" name="n_1aveValue【橋りょう・トンネル】&#10;一人当たり有形固定資産（償却資産）額"/>
        <xdr:cNvSpPr txBox="1"/>
      </xdr:nvSpPr>
      <xdr:spPr>
        <a:xfrm>
          <a:off x="9327094" y="1018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119,439</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1" name="テキスト ボックス 22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95250</xdr:rowOff>
    </xdr:from>
    <xdr:to>
      <xdr:col>6</xdr:col>
      <xdr:colOff>510540</xdr:colOff>
      <xdr:row>86</xdr:row>
      <xdr:rowOff>95250</xdr:rowOff>
    </xdr:to>
    <xdr:cxnSp macro="">
      <xdr:nvCxnSpPr>
        <xdr:cNvPr id="225" name="直線コネクタ 224"/>
        <xdr:cNvCxnSpPr/>
      </xdr:nvCxnSpPr>
      <xdr:spPr>
        <a:xfrm flipV="1">
          <a:off x="4634865" y="132969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99077</xdr:rowOff>
    </xdr:from>
    <xdr:ext cx="405111" cy="259045"/>
    <xdr:sp macro="" textlink="">
      <xdr:nvSpPr>
        <xdr:cNvPr id="226" name="【公営住宅】&#10;有形固定資産減価償却率最小値テキスト"/>
        <xdr:cNvSpPr txBox="1"/>
      </xdr:nvSpPr>
      <xdr:spPr>
        <a:xfrm>
          <a:off x="47244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86</xdr:row>
      <xdr:rowOff>95250</xdr:rowOff>
    </xdr:from>
    <xdr:to>
      <xdr:col>6</xdr:col>
      <xdr:colOff>600075</xdr:colOff>
      <xdr:row>86</xdr:row>
      <xdr:rowOff>95250</xdr:rowOff>
    </xdr:to>
    <xdr:cxnSp macro="">
      <xdr:nvCxnSpPr>
        <xdr:cNvPr id="227" name="直線コネクタ 226"/>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41927</xdr:rowOff>
    </xdr:from>
    <xdr:ext cx="405111" cy="259045"/>
    <xdr:sp macro="" textlink="">
      <xdr:nvSpPr>
        <xdr:cNvPr id="228" name="【公営住宅】&#10;有形固定資産減価償却率最大値テキスト"/>
        <xdr:cNvSpPr txBox="1"/>
      </xdr:nvSpPr>
      <xdr:spPr>
        <a:xfrm>
          <a:off x="4724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77</xdr:row>
      <xdr:rowOff>95250</xdr:rowOff>
    </xdr:from>
    <xdr:to>
      <xdr:col>6</xdr:col>
      <xdr:colOff>600075</xdr:colOff>
      <xdr:row>77</xdr:row>
      <xdr:rowOff>95250</xdr:rowOff>
    </xdr:to>
    <xdr:cxnSp macro="">
      <xdr:nvCxnSpPr>
        <xdr:cNvPr id="229" name="直線コネクタ 22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99077</xdr:rowOff>
    </xdr:from>
    <xdr:ext cx="405111" cy="259045"/>
    <xdr:sp macro="" textlink="">
      <xdr:nvSpPr>
        <xdr:cNvPr id="230" name="【公営住宅】&#10;有形固定資産減価償却率平均値テキスト"/>
        <xdr:cNvSpPr txBox="1"/>
      </xdr:nvSpPr>
      <xdr:spPr>
        <a:xfrm>
          <a:off x="4724400" y="1381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120650</xdr:rowOff>
    </xdr:from>
    <xdr:to>
      <xdr:col>6</xdr:col>
      <xdr:colOff>561975</xdr:colOff>
      <xdr:row>81</xdr:row>
      <xdr:rowOff>50800</xdr:rowOff>
    </xdr:to>
    <xdr:sp macro="" textlink="">
      <xdr:nvSpPr>
        <xdr:cNvPr id="231" name="フローチャート : 判断 230"/>
        <xdr:cNvSpPr/>
      </xdr:nvSpPr>
      <xdr:spPr>
        <a:xfrm>
          <a:off x="4584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158750</xdr:rowOff>
    </xdr:from>
    <xdr:to>
      <xdr:col>5</xdr:col>
      <xdr:colOff>409575</xdr:colOff>
      <xdr:row>85</xdr:row>
      <xdr:rowOff>88900</xdr:rowOff>
    </xdr:to>
    <xdr:sp macro="" textlink="">
      <xdr:nvSpPr>
        <xdr:cNvPr id="232" name="フローチャート : 判断 231"/>
        <xdr:cNvSpPr/>
      </xdr:nvSpPr>
      <xdr:spPr>
        <a:xfrm>
          <a:off x="3746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44450</xdr:rowOff>
    </xdr:from>
    <xdr:to>
      <xdr:col>6</xdr:col>
      <xdr:colOff>561975</xdr:colOff>
      <xdr:row>77</xdr:row>
      <xdr:rowOff>146050</xdr:rowOff>
    </xdr:to>
    <xdr:sp macro="" textlink="">
      <xdr:nvSpPr>
        <xdr:cNvPr id="238" name="円/楕円 237"/>
        <xdr:cNvSpPr/>
      </xdr:nvSpPr>
      <xdr:spPr>
        <a:xfrm>
          <a:off x="4584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168927</xdr:rowOff>
    </xdr:from>
    <xdr:ext cx="405111" cy="259045"/>
    <xdr:sp macro="" textlink="">
      <xdr:nvSpPr>
        <xdr:cNvPr id="239" name="【公営住宅】&#10;有形固定資産減価償却率該当値テキスト"/>
        <xdr:cNvSpPr txBox="1"/>
      </xdr:nvSpPr>
      <xdr:spPr>
        <a:xfrm>
          <a:off x="47244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oneCellAnchor>
    <xdr:from>
      <xdr:col>5</xdr:col>
      <xdr:colOff>143518</xdr:colOff>
      <xdr:row>83</xdr:row>
      <xdr:rowOff>105427</xdr:rowOff>
    </xdr:from>
    <xdr:ext cx="405111" cy="259045"/>
    <xdr:sp macro="" textlink="">
      <xdr:nvSpPr>
        <xdr:cNvPr id="240" name="n_1aveValue【公営住宅】&#10;有形固定資産減価償却率"/>
        <xdr:cNvSpPr txBox="1"/>
      </xdr:nvSpPr>
      <xdr:spPr>
        <a:xfrm>
          <a:off x="3582043"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1" name="テキスト ボックス 25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1524</xdr:rowOff>
    </xdr:from>
    <xdr:to>
      <xdr:col>15</xdr:col>
      <xdr:colOff>180340</xdr:colOff>
      <xdr:row>86</xdr:row>
      <xdr:rowOff>111252</xdr:rowOff>
    </xdr:to>
    <xdr:cxnSp macro="">
      <xdr:nvCxnSpPr>
        <xdr:cNvPr id="263" name="直線コネクタ 262"/>
        <xdr:cNvCxnSpPr/>
      </xdr:nvCxnSpPr>
      <xdr:spPr>
        <a:xfrm flipV="1">
          <a:off x="10476865" y="1371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115079</xdr:rowOff>
    </xdr:from>
    <xdr:ext cx="469744" cy="259045"/>
    <xdr:sp macro="" textlink="">
      <xdr:nvSpPr>
        <xdr:cNvPr id="264" name="【公営住宅】&#10;一人当たり面積最小値テキスト"/>
        <xdr:cNvSpPr txBox="1"/>
      </xdr:nvSpPr>
      <xdr:spPr>
        <a:xfrm>
          <a:off x="105664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86</xdr:row>
      <xdr:rowOff>111252</xdr:rowOff>
    </xdr:from>
    <xdr:to>
      <xdr:col>15</xdr:col>
      <xdr:colOff>269875</xdr:colOff>
      <xdr:row>86</xdr:row>
      <xdr:rowOff>111252</xdr:rowOff>
    </xdr:to>
    <xdr:cxnSp macro="">
      <xdr:nvCxnSpPr>
        <xdr:cNvPr id="265" name="直線コネクタ 264"/>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119651</xdr:rowOff>
    </xdr:from>
    <xdr:ext cx="469744" cy="259045"/>
    <xdr:sp macro="" textlink="">
      <xdr:nvSpPr>
        <xdr:cNvPr id="266" name="【公営住宅】&#10;一人当たり面積最大値テキスト"/>
        <xdr:cNvSpPr txBox="1"/>
      </xdr:nvSpPr>
      <xdr:spPr>
        <a:xfrm>
          <a:off x="105664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80</xdr:row>
      <xdr:rowOff>1524</xdr:rowOff>
    </xdr:from>
    <xdr:to>
      <xdr:col>15</xdr:col>
      <xdr:colOff>269875</xdr:colOff>
      <xdr:row>80</xdr:row>
      <xdr:rowOff>1524</xdr:rowOff>
    </xdr:to>
    <xdr:cxnSp macro="">
      <xdr:nvCxnSpPr>
        <xdr:cNvPr id="267" name="直線コネクタ 266"/>
        <xdr:cNvCxnSpPr/>
      </xdr:nvCxnSpPr>
      <xdr:spPr>
        <a:xfrm>
          <a:off x="10388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68" name="【公営住宅】&#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9" name="フローチャート : 判断 26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113030</xdr:rowOff>
    </xdr:from>
    <xdr:to>
      <xdr:col>14</xdr:col>
      <xdr:colOff>79375</xdr:colOff>
      <xdr:row>80</xdr:row>
      <xdr:rowOff>43180</xdr:rowOff>
    </xdr:to>
    <xdr:sp macro="" textlink="">
      <xdr:nvSpPr>
        <xdr:cNvPr id="270" name="フローチャート : 判断 269"/>
        <xdr:cNvSpPr/>
      </xdr:nvSpPr>
      <xdr:spPr>
        <a:xfrm>
          <a:off x="958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122174</xdr:rowOff>
    </xdr:from>
    <xdr:to>
      <xdr:col>15</xdr:col>
      <xdr:colOff>231775</xdr:colOff>
      <xdr:row>80</xdr:row>
      <xdr:rowOff>52324</xdr:rowOff>
    </xdr:to>
    <xdr:sp macro="" textlink="">
      <xdr:nvSpPr>
        <xdr:cNvPr id="276" name="円/楕円 275"/>
        <xdr:cNvSpPr/>
      </xdr:nvSpPr>
      <xdr:spPr>
        <a:xfrm>
          <a:off x="104267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75201</xdr:rowOff>
    </xdr:from>
    <xdr:ext cx="469744" cy="259045"/>
    <xdr:sp macro="" textlink="">
      <xdr:nvSpPr>
        <xdr:cNvPr id="277" name="【公営住宅】&#10;一人当たり面積該当値テキスト"/>
        <xdr:cNvSpPr txBox="1"/>
      </xdr:nvSpPr>
      <xdr:spPr>
        <a:xfrm>
          <a:off x="10566400" y="136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0.533</a:t>
          </a:r>
          <a:endParaRPr kumimoji="1" lang="ja-JP" altLang="en-US" sz="1000" b="1">
            <a:solidFill>
              <a:srgbClr val="FF0000"/>
            </a:solidFill>
            <a:latin typeface="ＭＳ Ｐゴシック"/>
          </a:endParaRPr>
        </a:p>
      </xdr:txBody>
    </xdr:sp>
    <xdr:clientData/>
  </xdr:oneCellAnchor>
  <xdr:oneCellAnchor>
    <xdr:from>
      <xdr:col>13</xdr:col>
      <xdr:colOff>466802</xdr:colOff>
      <xdr:row>78</xdr:row>
      <xdr:rowOff>59707</xdr:rowOff>
    </xdr:from>
    <xdr:ext cx="469744" cy="259045"/>
    <xdr:sp macro="" textlink="">
      <xdr:nvSpPr>
        <xdr:cNvPr id="278" name="n_1aveValue【公営住宅】&#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3" name="テキスト ボックス 3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36</xdr:row>
      <xdr:rowOff>160020</xdr:rowOff>
    </xdr:to>
    <xdr:cxnSp macro="">
      <xdr:nvCxnSpPr>
        <xdr:cNvPr id="315" name="直線コネクタ 314"/>
        <xdr:cNvCxnSpPr/>
      </xdr:nvCxnSpPr>
      <xdr:spPr>
        <a:xfrm flipV="1">
          <a:off x="16318864" y="572262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316" name="【認定こども園・幼稚園・保育所】&#10;有形固定資産減価償却率最小値テキスト"/>
        <xdr:cNvSpPr txBox="1"/>
      </xdr:nvSpPr>
      <xdr:spPr>
        <a:xfrm>
          <a:off x="164084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36</xdr:row>
      <xdr:rowOff>160020</xdr:rowOff>
    </xdr:from>
    <xdr:to>
      <xdr:col>23</xdr:col>
      <xdr:colOff>606425</xdr:colOff>
      <xdr:row>36</xdr:row>
      <xdr:rowOff>160020</xdr:rowOff>
    </xdr:to>
    <xdr:cxnSp macro="">
      <xdr:nvCxnSpPr>
        <xdr:cNvPr id="317" name="直線コネクタ 316"/>
        <xdr:cNvCxnSpPr/>
      </xdr:nvCxnSpPr>
      <xdr:spPr>
        <a:xfrm>
          <a:off x="16230600" y="633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18"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9" name="直線コネクタ 3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156227</xdr:rowOff>
    </xdr:from>
    <xdr:ext cx="405111" cy="259045"/>
    <xdr:sp macro="" textlink="">
      <xdr:nvSpPr>
        <xdr:cNvPr id="320" name="【認定こども園・幼稚園・保育所】&#10;有形固定資産減価償却率平均値テキスト"/>
        <xdr:cNvSpPr txBox="1"/>
      </xdr:nvSpPr>
      <xdr:spPr>
        <a:xfrm>
          <a:off x="16408400" y="598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6350</xdr:rowOff>
    </xdr:from>
    <xdr:to>
      <xdr:col>23</xdr:col>
      <xdr:colOff>568325</xdr:colOff>
      <xdr:row>35</xdr:row>
      <xdr:rowOff>107950</xdr:rowOff>
    </xdr:to>
    <xdr:sp macro="" textlink="">
      <xdr:nvSpPr>
        <xdr:cNvPr id="321" name="フローチャート : 判断 320"/>
        <xdr:cNvSpPr/>
      </xdr:nvSpPr>
      <xdr:spPr>
        <a:xfrm>
          <a:off x="16268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82550</xdr:rowOff>
    </xdr:from>
    <xdr:to>
      <xdr:col>22</xdr:col>
      <xdr:colOff>415925</xdr:colOff>
      <xdr:row>42</xdr:row>
      <xdr:rowOff>12700</xdr:rowOff>
    </xdr:to>
    <xdr:sp macro="" textlink="">
      <xdr:nvSpPr>
        <xdr:cNvPr id="322" name="フローチャート : 判断 321"/>
        <xdr:cNvSpPr/>
      </xdr:nvSpPr>
      <xdr:spPr>
        <a:xfrm>
          <a:off x="15430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13970</xdr:rowOff>
    </xdr:from>
    <xdr:to>
      <xdr:col>23</xdr:col>
      <xdr:colOff>568325</xdr:colOff>
      <xdr:row>33</xdr:row>
      <xdr:rowOff>115570</xdr:rowOff>
    </xdr:to>
    <xdr:sp macro="" textlink="">
      <xdr:nvSpPr>
        <xdr:cNvPr id="328" name="円/楕円 327"/>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29" name="【認定こども園・幼稚園・保育所】&#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oneCellAnchor>
    <xdr:from>
      <xdr:col>22</xdr:col>
      <xdr:colOff>149868</xdr:colOff>
      <xdr:row>40</xdr:row>
      <xdr:rowOff>29227</xdr:rowOff>
    </xdr:from>
    <xdr:ext cx="405111" cy="259045"/>
    <xdr:sp macro="" textlink="">
      <xdr:nvSpPr>
        <xdr:cNvPr id="330" name="n_1aveValue【認定こども園・幼稚園・保育所】&#10;有形固定資産減価償却率"/>
        <xdr:cNvSpPr txBox="1"/>
      </xdr:nvSpPr>
      <xdr:spPr>
        <a:xfrm>
          <a:off x="15266043"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1" name="テキスト ボックス 34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42" name="直線コネクタ 3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3" name="テキスト ボックス 3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4" name="直線コネクタ 3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5" name="テキスト ボックス 3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6" name="直線コネクタ 3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7" name="テキスト ボックス 3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8" name="直線コネクタ 3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9" name="テキスト ボックス 3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0" name="直線コネクタ 3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1" name="テキスト ボックス 3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2" name="直線コネクタ 3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3" name="テキスト ボックス 3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141514</xdr:rowOff>
    </xdr:from>
    <xdr:to>
      <xdr:col>32</xdr:col>
      <xdr:colOff>186689</xdr:colOff>
      <xdr:row>39</xdr:row>
      <xdr:rowOff>68035</xdr:rowOff>
    </xdr:to>
    <xdr:cxnSp macro="">
      <xdr:nvCxnSpPr>
        <xdr:cNvPr id="357" name="直線コネクタ 356"/>
        <xdr:cNvCxnSpPr/>
      </xdr:nvCxnSpPr>
      <xdr:spPr>
        <a:xfrm flipV="1">
          <a:off x="22160864" y="5627914"/>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71862</xdr:rowOff>
    </xdr:from>
    <xdr:ext cx="469744" cy="259045"/>
    <xdr:sp macro="" textlink="">
      <xdr:nvSpPr>
        <xdr:cNvPr id="358" name="【認定こども園・幼稚園・保育所】&#10;一人当たり面積最小値テキスト"/>
        <xdr:cNvSpPr txBox="1"/>
      </xdr:nvSpPr>
      <xdr:spPr>
        <a:xfrm>
          <a:off x="22250400"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39</xdr:row>
      <xdr:rowOff>68035</xdr:rowOff>
    </xdr:from>
    <xdr:to>
      <xdr:col>32</xdr:col>
      <xdr:colOff>276225</xdr:colOff>
      <xdr:row>39</xdr:row>
      <xdr:rowOff>68035</xdr:rowOff>
    </xdr:to>
    <xdr:cxnSp macro="">
      <xdr:nvCxnSpPr>
        <xdr:cNvPr id="359" name="直線コネクタ 358"/>
        <xdr:cNvCxnSpPr/>
      </xdr:nvCxnSpPr>
      <xdr:spPr>
        <a:xfrm>
          <a:off x="22072600" y="675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88191</xdr:rowOff>
    </xdr:from>
    <xdr:ext cx="469744" cy="259045"/>
    <xdr:sp macro="" textlink="">
      <xdr:nvSpPr>
        <xdr:cNvPr id="360" name="【認定こども園・幼稚園・保育所】&#10;一人当たり面積最大値テキスト"/>
        <xdr:cNvSpPr txBox="1"/>
      </xdr:nvSpPr>
      <xdr:spPr>
        <a:xfrm>
          <a:off x="22250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32</xdr:row>
      <xdr:rowOff>141514</xdr:rowOff>
    </xdr:from>
    <xdr:to>
      <xdr:col>32</xdr:col>
      <xdr:colOff>276225</xdr:colOff>
      <xdr:row>32</xdr:row>
      <xdr:rowOff>141514</xdr:rowOff>
    </xdr:to>
    <xdr:cxnSp macro="">
      <xdr:nvCxnSpPr>
        <xdr:cNvPr id="361" name="直線コネクタ 360"/>
        <xdr:cNvCxnSpPr/>
      </xdr:nvCxnSpPr>
      <xdr:spPr>
        <a:xfrm>
          <a:off x="22072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158949</xdr:rowOff>
    </xdr:from>
    <xdr:ext cx="469744" cy="259045"/>
    <xdr:sp macro="" textlink="">
      <xdr:nvSpPr>
        <xdr:cNvPr id="362" name="【認定こども園・幼稚園・保育所】&#10;一人当たり面積平均値テキスト"/>
        <xdr:cNvSpPr txBox="1"/>
      </xdr:nvSpPr>
      <xdr:spPr>
        <a:xfrm>
          <a:off x="22250400" y="615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9072</xdr:rowOff>
    </xdr:from>
    <xdr:to>
      <xdr:col>32</xdr:col>
      <xdr:colOff>238125</xdr:colOff>
      <xdr:row>36</xdr:row>
      <xdr:rowOff>110672</xdr:rowOff>
    </xdr:to>
    <xdr:sp macro="" textlink="">
      <xdr:nvSpPr>
        <xdr:cNvPr id="363" name="フローチャート : 判断 362"/>
        <xdr:cNvSpPr/>
      </xdr:nvSpPr>
      <xdr:spPr>
        <a:xfrm>
          <a:off x="221107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131535</xdr:rowOff>
    </xdr:from>
    <xdr:to>
      <xdr:col>31</xdr:col>
      <xdr:colOff>85725</xdr:colOff>
      <xdr:row>42</xdr:row>
      <xdr:rowOff>61685</xdr:rowOff>
    </xdr:to>
    <xdr:sp macro="" textlink="">
      <xdr:nvSpPr>
        <xdr:cNvPr id="364" name="フローチャート : 判断 363"/>
        <xdr:cNvSpPr/>
      </xdr:nvSpPr>
      <xdr:spPr>
        <a:xfrm>
          <a:off x="21272500" y="71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90714</xdr:rowOff>
    </xdr:from>
    <xdr:to>
      <xdr:col>32</xdr:col>
      <xdr:colOff>238125</xdr:colOff>
      <xdr:row>33</xdr:row>
      <xdr:rowOff>20864</xdr:rowOff>
    </xdr:to>
    <xdr:sp macro="" textlink="">
      <xdr:nvSpPr>
        <xdr:cNvPr id="370" name="円/楕円 369"/>
        <xdr:cNvSpPr/>
      </xdr:nvSpPr>
      <xdr:spPr>
        <a:xfrm>
          <a:off x="22110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43741</xdr:rowOff>
    </xdr:from>
    <xdr:ext cx="469744" cy="259045"/>
    <xdr:sp macro="" textlink="">
      <xdr:nvSpPr>
        <xdr:cNvPr id="371" name="【認定こども園・幼稚園・保育所】&#10;一人当たり面積該当値テキスト"/>
        <xdr:cNvSpPr txBox="1"/>
      </xdr:nvSpPr>
      <xdr:spPr>
        <a:xfrm>
          <a:off x="222504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oneCellAnchor>
    <xdr:from>
      <xdr:col>30</xdr:col>
      <xdr:colOff>473152</xdr:colOff>
      <xdr:row>40</xdr:row>
      <xdr:rowOff>78212</xdr:rowOff>
    </xdr:from>
    <xdr:ext cx="469744" cy="259045"/>
    <xdr:sp macro="" textlink="">
      <xdr:nvSpPr>
        <xdr:cNvPr id="372" name="n_1aveValue【認定こども園・幼稚園・保育所】&#10;一人当たり面積"/>
        <xdr:cNvSpPr txBox="1"/>
      </xdr:nvSpPr>
      <xdr:spPr>
        <a:xfrm>
          <a:off x="21075727" y="69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4" name="直線コネクタ 3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5" name="テキスト ボックス 3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6" name="直線コネクタ 3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7" name="テキスト ボックス 3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8" name="直線コネクタ 3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9" name="テキスト ボックス 3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0" name="直線コネクタ 3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1" name="テキスト ボックス 3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2" name="直線コネクタ 3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3" name="テキスト ボックス 3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5" name="テキスト ボックス 3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61</xdr:row>
      <xdr:rowOff>125730</xdr:rowOff>
    </xdr:to>
    <xdr:cxnSp macro="">
      <xdr:nvCxnSpPr>
        <xdr:cNvPr id="397" name="直線コネクタ 396"/>
        <xdr:cNvCxnSpPr/>
      </xdr:nvCxnSpPr>
      <xdr:spPr>
        <a:xfrm flipV="1">
          <a:off x="16318864" y="957072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129557</xdr:rowOff>
    </xdr:from>
    <xdr:ext cx="405111" cy="259045"/>
    <xdr:sp macro="" textlink="">
      <xdr:nvSpPr>
        <xdr:cNvPr id="398" name="【学校施設】&#10;有形固定資産減価償却率最小値テキスト"/>
        <xdr:cNvSpPr txBox="1"/>
      </xdr:nvSpPr>
      <xdr:spPr>
        <a:xfrm>
          <a:off x="164084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399" name="直線コネクタ 398"/>
        <xdr:cNvCxnSpPr/>
      </xdr:nvCxnSpPr>
      <xdr:spPr>
        <a:xfrm>
          <a:off x="16230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400"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401" name="直線コネクタ 400"/>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95267</xdr:rowOff>
    </xdr:from>
    <xdr:ext cx="405111" cy="259045"/>
    <xdr:sp macro="" textlink="">
      <xdr:nvSpPr>
        <xdr:cNvPr id="402" name="【学校施設】&#10;有形固定資産減価償却率平均値テキスト"/>
        <xdr:cNvSpPr txBox="1"/>
      </xdr:nvSpPr>
      <xdr:spPr>
        <a:xfrm>
          <a:off x="164084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403" name="フローチャート : 判断 402"/>
        <xdr:cNvSpPr/>
      </xdr:nvSpPr>
      <xdr:spPr>
        <a:xfrm>
          <a:off x="16268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55880</xdr:rowOff>
    </xdr:from>
    <xdr:to>
      <xdr:col>22</xdr:col>
      <xdr:colOff>415925</xdr:colOff>
      <xdr:row>64</xdr:row>
      <xdr:rowOff>157480</xdr:rowOff>
    </xdr:to>
    <xdr:sp macro="" textlink="">
      <xdr:nvSpPr>
        <xdr:cNvPr id="404" name="フローチャート : 判断 403"/>
        <xdr:cNvSpPr/>
      </xdr:nvSpPr>
      <xdr:spPr>
        <a:xfrm>
          <a:off x="154305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90170</xdr:rowOff>
    </xdr:from>
    <xdr:to>
      <xdr:col>23</xdr:col>
      <xdr:colOff>568325</xdr:colOff>
      <xdr:row>56</xdr:row>
      <xdr:rowOff>20320</xdr:rowOff>
    </xdr:to>
    <xdr:sp macro="" textlink="">
      <xdr:nvSpPr>
        <xdr:cNvPr id="410" name="円/楕円 409"/>
        <xdr:cNvSpPr/>
      </xdr:nvSpPr>
      <xdr:spPr>
        <a:xfrm>
          <a:off x="16268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43197</xdr:rowOff>
    </xdr:from>
    <xdr:ext cx="405111" cy="259045"/>
    <xdr:sp macro="" textlink="">
      <xdr:nvSpPr>
        <xdr:cNvPr id="411" name="【学校施設】&#10;有形固定資産減価償却率該当値テキスト"/>
        <xdr:cNvSpPr txBox="1"/>
      </xdr:nvSpPr>
      <xdr:spPr>
        <a:xfrm>
          <a:off x="16408400"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oneCellAnchor>
    <xdr:from>
      <xdr:col>22</xdr:col>
      <xdr:colOff>149868</xdr:colOff>
      <xdr:row>63</xdr:row>
      <xdr:rowOff>2557</xdr:rowOff>
    </xdr:from>
    <xdr:ext cx="405111" cy="259045"/>
    <xdr:sp macro="" textlink="">
      <xdr:nvSpPr>
        <xdr:cNvPr id="412" name="n_1aveValue【学校施設】&#10;有形固定資産減価償却率"/>
        <xdr:cNvSpPr txBox="1"/>
      </xdr:nvSpPr>
      <xdr:spPr>
        <a:xfrm>
          <a:off x="15266043" y="1080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41910</xdr:rowOff>
    </xdr:from>
    <xdr:to>
      <xdr:col>32</xdr:col>
      <xdr:colOff>186689</xdr:colOff>
      <xdr:row>63</xdr:row>
      <xdr:rowOff>152400</xdr:rowOff>
    </xdr:to>
    <xdr:cxnSp macro="">
      <xdr:nvCxnSpPr>
        <xdr:cNvPr id="437" name="直線コネクタ 436"/>
        <xdr:cNvCxnSpPr/>
      </xdr:nvCxnSpPr>
      <xdr:spPr>
        <a:xfrm flipV="1">
          <a:off x="22160864" y="10157460"/>
          <a:ext cx="0"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156227</xdr:rowOff>
    </xdr:from>
    <xdr:ext cx="469744" cy="259045"/>
    <xdr:sp macro="" textlink="">
      <xdr:nvSpPr>
        <xdr:cNvPr id="438" name="【学校施設】&#10;一人当たり面積最小値テキスト"/>
        <xdr:cNvSpPr txBox="1"/>
      </xdr:nvSpPr>
      <xdr:spPr>
        <a:xfrm>
          <a:off x="222504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63</xdr:row>
      <xdr:rowOff>152400</xdr:rowOff>
    </xdr:from>
    <xdr:to>
      <xdr:col>32</xdr:col>
      <xdr:colOff>276225</xdr:colOff>
      <xdr:row>63</xdr:row>
      <xdr:rowOff>152400</xdr:rowOff>
    </xdr:to>
    <xdr:cxnSp macro="">
      <xdr:nvCxnSpPr>
        <xdr:cNvPr id="439" name="直線コネクタ 438"/>
        <xdr:cNvCxnSpPr/>
      </xdr:nvCxnSpPr>
      <xdr:spPr>
        <a:xfrm>
          <a:off x="22072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160037</xdr:rowOff>
    </xdr:from>
    <xdr:ext cx="469744" cy="259045"/>
    <xdr:sp macro="" textlink="">
      <xdr:nvSpPr>
        <xdr:cNvPr id="440" name="【学校施設】&#10;一人当たり面積最大値テキスト"/>
        <xdr:cNvSpPr txBox="1"/>
      </xdr:nvSpPr>
      <xdr:spPr>
        <a:xfrm>
          <a:off x="222504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59</xdr:row>
      <xdr:rowOff>41910</xdr:rowOff>
    </xdr:from>
    <xdr:to>
      <xdr:col>32</xdr:col>
      <xdr:colOff>276225</xdr:colOff>
      <xdr:row>59</xdr:row>
      <xdr:rowOff>41910</xdr:rowOff>
    </xdr:to>
    <xdr:cxnSp macro="">
      <xdr:nvCxnSpPr>
        <xdr:cNvPr id="441" name="直線コネクタ 440"/>
        <xdr:cNvCxnSpPr/>
      </xdr:nvCxnSpPr>
      <xdr:spPr>
        <a:xfrm>
          <a:off x="22072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53357</xdr:rowOff>
    </xdr:from>
    <xdr:ext cx="469744" cy="259045"/>
    <xdr:sp macro="" textlink="">
      <xdr:nvSpPr>
        <xdr:cNvPr id="442" name="【学校施設】&#10;一人当たり面積平均値テキスト"/>
        <xdr:cNvSpPr txBox="1"/>
      </xdr:nvSpPr>
      <xdr:spPr>
        <a:xfrm>
          <a:off x="222504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43" name="フローチャート : 判断 442"/>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33020</xdr:rowOff>
    </xdr:from>
    <xdr:to>
      <xdr:col>31</xdr:col>
      <xdr:colOff>85725</xdr:colOff>
      <xdr:row>56</xdr:row>
      <xdr:rowOff>134620</xdr:rowOff>
    </xdr:to>
    <xdr:sp macro="" textlink="">
      <xdr:nvSpPr>
        <xdr:cNvPr id="444" name="フローチャート : 判断 443"/>
        <xdr:cNvSpPr/>
      </xdr:nvSpPr>
      <xdr:spPr>
        <a:xfrm>
          <a:off x="21272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162560</xdr:rowOff>
    </xdr:from>
    <xdr:to>
      <xdr:col>32</xdr:col>
      <xdr:colOff>238125</xdr:colOff>
      <xdr:row>59</xdr:row>
      <xdr:rowOff>92710</xdr:rowOff>
    </xdr:to>
    <xdr:sp macro="" textlink="">
      <xdr:nvSpPr>
        <xdr:cNvPr id="450" name="円/楕円 449"/>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115587</xdr:rowOff>
    </xdr:from>
    <xdr:ext cx="469744" cy="259045"/>
    <xdr:sp macro="" textlink="">
      <xdr:nvSpPr>
        <xdr:cNvPr id="451" name="【学校施設】&#10;一人当たり面積該当値テキスト"/>
        <xdr:cNvSpPr txBox="1"/>
      </xdr:nvSpPr>
      <xdr:spPr>
        <a:xfrm>
          <a:off x="22250400"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oneCellAnchor>
    <xdr:from>
      <xdr:col>30</xdr:col>
      <xdr:colOff>473152</xdr:colOff>
      <xdr:row>54</xdr:row>
      <xdr:rowOff>151147</xdr:rowOff>
    </xdr:from>
    <xdr:ext cx="469744" cy="259045"/>
    <xdr:sp macro="" textlink="">
      <xdr:nvSpPr>
        <xdr:cNvPr id="452" name="n_1aveValue【学校施設】&#10;一人当たり面積"/>
        <xdr:cNvSpPr txBox="1"/>
      </xdr:nvSpPr>
      <xdr:spPr>
        <a:xfrm>
          <a:off x="21075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3" name="テキスト ボックス 47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5" name="テキスト ボックス 4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84</xdr:row>
      <xdr:rowOff>129539</xdr:rowOff>
    </xdr:from>
    <xdr:to>
      <xdr:col>23</xdr:col>
      <xdr:colOff>516889</xdr:colOff>
      <xdr:row>87</xdr:row>
      <xdr:rowOff>26670</xdr:rowOff>
    </xdr:to>
    <xdr:cxnSp macro="">
      <xdr:nvCxnSpPr>
        <xdr:cNvPr id="477" name="直線コネクタ 476"/>
        <xdr:cNvCxnSpPr/>
      </xdr:nvCxnSpPr>
      <xdr:spPr>
        <a:xfrm flipV="1">
          <a:off x="16318864" y="14531339"/>
          <a:ext cx="0" cy="4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30497</xdr:rowOff>
    </xdr:from>
    <xdr:ext cx="405111" cy="259045"/>
    <xdr:sp macro="" textlink="">
      <xdr:nvSpPr>
        <xdr:cNvPr id="478" name="【児童館】&#10;有形固定資産減価償却率最小値テキスト"/>
        <xdr:cNvSpPr txBox="1"/>
      </xdr:nvSpPr>
      <xdr:spPr>
        <a:xfrm>
          <a:off x="164084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87</xdr:row>
      <xdr:rowOff>26670</xdr:rowOff>
    </xdr:from>
    <xdr:to>
      <xdr:col>23</xdr:col>
      <xdr:colOff>606425</xdr:colOff>
      <xdr:row>87</xdr:row>
      <xdr:rowOff>26670</xdr:rowOff>
    </xdr:to>
    <xdr:cxnSp macro="">
      <xdr:nvCxnSpPr>
        <xdr:cNvPr id="479" name="直線コネクタ 478"/>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80" name="【児童館】&#10;有形固定資産減価償却率最大値テキスト"/>
        <xdr:cNvSpPr txBox="1"/>
      </xdr:nvSpPr>
      <xdr:spPr>
        <a:xfrm>
          <a:off x="16408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84</xdr:row>
      <xdr:rowOff>129539</xdr:rowOff>
    </xdr:from>
    <xdr:to>
      <xdr:col>23</xdr:col>
      <xdr:colOff>606425</xdr:colOff>
      <xdr:row>84</xdr:row>
      <xdr:rowOff>129539</xdr:rowOff>
    </xdr:to>
    <xdr:cxnSp macro="">
      <xdr:nvCxnSpPr>
        <xdr:cNvPr id="481" name="直線コネクタ 480"/>
        <xdr:cNvCxnSpPr/>
      </xdr:nvCxnSpPr>
      <xdr:spPr>
        <a:xfrm>
          <a:off x="16230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72407</xdr:rowOff>
    </xdr:from>
    <xdr:ext cx="405111" cy="259045"/>
    <xdr:sp macro="" textlink="">
      <xdr:nvSpPr>
        <xdr:cNvPr id="482" name="【児童館】&#10;有形固定資産減価償却率平均値テキスト"/>
        <xdr:cNvSpPr txBox="1"/>
      </xdr:nvSpPr>
      <xdr:spPr>
        <a:xfrm>
          <a:off x="16408400" y="1481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93980</xdr:rowOff>
    </xdr:from>
    <xdr:to>
      <xdr:col>23</xdr:col>
      <xdr:colOff>568325</xdr:colOff>
      <xdr:row>87</xdr:row>
      <xdr:rowOff>24130</xdr:rowOff>
    </xdr:to>
    <xdr:sp macro="" textlink="">
      <xdr:nvSpPr>
        <xdr:cNvPr id="483" name="フローチャート : 判断 482"/>
        <xdr:cNvSpPr/>
      </xdr:nvSpPr>
      <xdr:spPr>
        <a:xfrm>
          <a:off x="16268700" y="148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84" name="フローチャート : 判断 483"/>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78739</xdr:rowOff>
    </xdr:from>
    <xdr:to>
      <xdr:col>23</xdr:col>
      <xdr:colOff>568325</xdr:colOff>
      <xdr:row>85</xdr:row>
      <xdr:rowOff>8889</xdr:rowOff>
    </xdr:to>
    <xdr:sp macro="" textlink="">
      <xdr:nvSpPr>
        <xdr:cNvPr id="490" name="円/楕円 489"/>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31766</xdr:rowOff>
    </xdr:from>
    <xdr:ext cx="405111" cy="259045"/>
    <xdr:sp macro="" textlink="">
      <xdr:nvSpPr>
        <xdr:cNvPr id="491" name="【児童館】&#10;有形固定資産減価償却率該当値テキスト"/>
        <xdr:cNvSpPr txBox="1"/>
      </xdr:nvSpPr>
      <xdr:spPr>
        <a:xfrm>
          <a:off x="16408400" y="1443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oneCellAnchor>
    <xdr:from>
      <xdr:col>22</xdr:col>
      <xdr:colOff>149868</xdr:colOff>
      <xdr:row>77</xdr:row>
      <xdr:rowOff>6366</xdr:rowOff>
    </xdr:from>
    <xdr:ext cx="405111" cy="259045"/>
    <xdr:sp macro="" textlink="">
      <xdr:nvSpPr>
        <xdr:cNvPr id="492" name="n_1aveValue【児童館】&#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3" name="テキスト ボックス 50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04" name="直線コネクタ 5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5" name="テキスト ボックス 5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6" name="直線コネクタ 5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7" name="テキスト ボックス 5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8" name="直線コネクタ 5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9" name="テキスト ボックス 5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0" name="直線コネクタ 5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1" name="テキスト ボックス 5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15" name="直線コネクタ 514"/>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6"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7" name="直線コネクタ 51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9" name="直線コネクタ 51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20"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1" name="フローチャート : 判断 52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158750</xdr:rowOff>
    </xdr:from>
    <xdr:to>
      <xdr:col>31</xdr:col>
      <xdr:colOff>85725</xdr:colOff>
      <xdr:row>78</xdr:row>
      <xdr:rowOff>88900</xdr:rowOff>
    </xdr:to>
    <xdr:sp macro="" textlink="">
      <xdr:nvSpPr>
        <xdr:cNvPr id="522" name="フローチャート : 判断 521"/>
        <xdr:cNvSpPr/>
      </xdr:nvSpPr>
      <xdr:spPr>
        <a:xfrm>
          <a:off x="21272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528" name="円/楕円 52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529" name="【児童館】&#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530" name="n_1ave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1" name="テキスト ボックス 5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2" name="直線コネクタ 5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3" name="テキスト ボックス 5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4" name="直線コネクタ 5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5" name="テキスト ボックス 5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6" name="直線コネクタ 5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7" name="テキスト ボックス 5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8" name="直線コネクタ 5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9" name="テキスト ボックス 5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0" name="直線コネクタ 5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51" name="テキスト ボックス 5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3" name="テキスト ボックス 5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101</xdr:row>
      <xdr:rowOff>57150</xdr:rowOff>
    </xdr:to>
    <xdr:cxnSp macro="">
      <xdr:nvCxnSpPr>
        <xdr:cNvPr id="555" name="直線コネクタ 554"/>
        <xdr:cNvCxnSpPr/>
      </xdr:nvCxnSpPr>
      <xdr:spPr>
        <a:xfrm flipV="1">
          <a:off x="16318864" y="171450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92727</xdr:rowOff>
    </xdr:from>
    <xdr:ext cx="405111" cy="259045"/>
    <xdr:sp macro="" textlink="">
      <xdr:nvSpPr>
        <xdr:cNvPr id="556" name="【公民館】&#10;有形固定資産減価償却率最小値テキスト"/>
        <xdr:cNvSpPr txBox="1"/>
      </xdr:nvSpPr>
      <xdr:spPr>
        <a:xfrm>
          <a:off x="16408400"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57" name="直線コネクタ 556"/>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05111" cy="259045"/>
    <xdr:sp macro="" textlink="">
      <xdr:nvSpPr>
        <xdr:cNvPr id="558" name="【公民館】&#10;有形固定資産減価償却率最大値テキスト"/>
        <xdr:cNvSpPr txBox="1"/>
      </xdr:nvSpPr>
      <xdr:spPr>
        <a:xfrm>
          <a:off x="164084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59" name="直線コネクタ 5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137177</xdr:rowOff>
    </xdr:from>
    <xdr:ext cx="405111" cy="259045"/>
    <xdr:sp macro="" textlink="">
      <xdr:nvSpPr>
        <xdr:cNvPr id="560" name="【公民館】&#10;有形固定資産減価償却率平均値テキスト"/>
        <xdr:cNvSpPr txBox="1"/>
      </xdr:nvSpPr>
      <xdr:spPr>
        <a:xfrm>
          <a:off x="16408400"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561" name="フローチャート : 判断 560"/>
        <xdr:cNvSpPr/>
      </xdr:nvSpPr>
      <xdr:spPr>
        <a:xfrm>
          <a:off x="162687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25400</xdr:rowOff>
    </xdr:from>
    <xdr:to>
      <xdr:col>22</xdr:col>
      <xdr:colOff>415925</xdr:colOff>
      <xdr:row>108</xdr:row>
      <xdr:rowOff>127000</xdr:rowOff>
    </xdr:to>
    <xdr:sp macro="" textlink="">
      <xdr:nvSpPr>
        <xdr:cNvPr id="562" name="フローチャート : 判断 561"/>
        <xdr:cNvSpPr/>
      </xdr:nvSpPr>
      <xdr:spPr>
        <a:xfrm>
          <a:off x="15430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120650</xdr:rowOff>
    </xdr:from>
    <xdr:to>
      <xdr:col>23</xdr:col>
      <xdr:colOff>568325</xdr:colOff>
      <xdr:row>100</xdr:row>
      <xdr:rowOff>50800</xdr:rowOff>
    </xdr:to>
    <xdr:sp macro="" textlink="">
      <xdr:nvSpPr>
        <xdr:cNvPr id="568" name="円/楕円 567"/>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73677</xdr:rowOff>
    </xdr:from>
    <xdr:ext cx="405111" cy="259045"/>
    <xdr:sp macro="" textlink="">
      <xdr:nvSpPr>
        <xdr:cNvPr id="569" name="【公民館】&#10;有形固定資産減価償却率該当値テキスト"/>
        <xdr:cNvSpPr txBox="1"/>
      </xdr:nvSpPr>
      <xdr:spPr>
        <a:xfrm>
          <a:off x="16408400"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oneCellAnchor>
    <xdr:from>
      <xdr:col>22</xdr:col>
      <xdr:colOff>149868</xdr:colOff>
      <xdr:row>106</xdr:row>
      <xdr:rowOff>143527</xdr:rowOff>
    </xdr:from>
    <xdr:ext cx="405111" cy="259045"/>
    <xdr:sp macro="" textlink="">
      <xdr:nvSpPr>
        <xdr:cNvPr id="570" name="n_1aveValue【公民館】&#10;有形固定資産減価償却率"/>
        <xdr:cNvSpPr txBox="1"/>
      </xdr:nvSpPr>
      <xdr:spPr>
        <a:xfrm>
          <a:off x="15266043"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81" name="直線コネクタ 5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2" name="テキスト ボックス 5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3" name="直線コネクタ 5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4" name="テキスト ボックス 5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5" name="直線コネクタ 5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6" name="テキスト ボックス 5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7" name="直線コネクタ 5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8" name="テキスト ボックス 5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9" name="直線コネクタ 5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0" name="テキスト ボックス 5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1" name="直線コネクタ 5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2" name="テキスト ボックス 5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32657</xdr:rowOff>
    </xdr:to>
    <xdr:cxnSp macro="">
      <xdr:nvCxnSpPr>
        <xdr:cNvPr id="596" name="直線コネクタ 595"/>
        <xdr:cNvCxnSpPr/>
      </xdr:nvCxnSpPr>
      <xdr:spPr>
        <a:xfrm flipV="1">
          <a:off x="22160864" y="17242971"/>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36484</xdr:rowOff>
    </xdr:from>
    <xdr:ext cx="469744" cy="259045"/>
    <xdr:sp macro="" textlink="">
      <xdr:nvSpPr>
        <xdr:cNvPr id="597" name="【公民館】&#10;一人当たり面積最小値テキスト"/>
        <xdr:cNvSpPr txBox="1"/>
      </xdr:nvSpPr>
      <xdr:spPr>
        <a:xfrm>
          <a:off x="22250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32657</xdr:rowOff>
    </xdr:from>
    <xdr:to>
      <xdr:col>32</xdr:col>
      <xdr:colOff>276225</xdr:colOff>
      <xdr:row>108</xdr:row>
      <xdr:rowOff>32657</xdr:rowOff>
    </xdr:to>
    <xdr:cxnSp macro="">
      <xdr:nvCxnSpPr>
        <xdr:cNvPr id="598" name="直線コネクタ 597"/>
        <xdr:cNvCxnSpPr/>
      </xdr:nvCxnSpPr>
      <xdr:spPr>
        <a:xfrm>
          <a:off x="22072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99"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00" name="直線コネクタ 599"/>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165298</xdr:rowOff>
    </xdr:from>
    <xdr:ext cx="469744" cy="259045"/>
    <xdr:sp macro="" textlink="">
      <xdr:nvSpPr>
        <xdr:cNvPr id="601" name="【公民館】&#10;一人当たり面積平均値テキスト"/>
        <xdr:cNvSpPr txBox="1"/>
      </xdr:nvSpPr>
      <xdr:spPr>
        <a:xfrm>
          <a:off x="22250400" y="17653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142421</xdr:rowOff>
    </xdr:from>
    <xdr:to>
      <xdr:col>32</xdr:col>
      <xdr:colOff>238125</xdr:colOff>
      <xdr:row>104</xdr:row>
      <xdr:rowOff>72571</xdr:rowOff>
    </xdr:to>
    <xdr:sp macro="" textlink="">
      <xdr:nvSpPr>
        <xdr:cNvPr id="602" name="フローチャート : 判断 601"/>
        <xdr:cNvSpPr/>
      </xdr:nvSpPr>
      <xdr:spPr>
        <a:xfrm>
          <a:off x="2211070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907</xdr:rowOff>
    </xdr:from>
    <xdr:to>
      <xdr:col>31</xdr:col>
      <xdr:colOff>85725</xdr:colOff>
      <xdr:row>103</xdr:row>
      <xdr:rowOff>102507</xdr:rowOff>
    </xdr:to>
    <xdr:sp macro="" textlink="">
      <xdr:nvSpPr>
        <xdr:cNvPr id="603" name="フローチャート : 判断 602"/>
        <xdr:cNvSpPr/>
      </xdr:nvSpPr>
      <xdr:spPr>
        <a:xfrm>
          <a:off x="21272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153307</xdr:rowOff>
    </xdr:from>
    <xdr:to>
      <xdr:col>32</xdr:col>
      <xdr:colOff>238125</xdr:colOff>
      <xdr:row>108</xdr:row>
      <xdr:rowOff>83457</xdr:rowOff>
    </xdr:to>
    <xdr:sp macro="" textlink="">
      <xdr:nvSpPr>
        <xdr:cNvPr id="609" name="円/楕円 608"/>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68234</xdr:rowOff>
    </xdr:from>
    <xdr:ext cx="469744" cy="259045"/>
    <xdr:sp macro="" textlink="">
      <xdr:nvSpPr>
        <xdr:cNvPr id="610" name="【公民館】&#10;一人当たり面積該当値テキスト"/>
        <xdr:cNvSpPr txBox="1"/>
      </xdr:nvSpPr>
      <xdr:spPr>
        <a:xfrm>
          <a:off x="22250400" y="184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oneCellAnchor>
    <xdr:from>
      <xdr:col>30</xdr:col>
      <xdr:colOff>473152</xdr:colOff>
      <xdr:row>101</xdr:row>
      <xdr:rowOff>119034</xdr:rowOff>
    </xdr:from>
    <xdr:ext cx="469744" cy="259045"/>
    <xdr:sp macro="" textlink="">
      <xdr:nvSpPr>
        <xdr:cNvPr id="611" name="n_1ave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建物において、築後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年以上を経過するものが</a:t>
          </a:r>
          <a:r>
            <a:rPr kumimoji="1" lang="en-US" altLang="ja-JP" sz="1100">
              <a:solidFill>
                <a:schemeClr val="dk1"/>
              </a:solidFill>
              <a:effectLst/>
              <a:latin typeface="+mn-lt"/>
              <a:ea typeface="+mn-ea"/>
              <a:cs typeface="+mn-cs"/>
            </a:rPr>
            <a:t>57.8</a:t>
          </a:r>
          <a:r>
            <a:rPr kumimoji="1" lang="ja-JP" altLang="ja-JP" sz="1100">
              <a:solidFill>
                <a:schemeClr val="dk1"/>
              </a:solidFill>
              <a:effectLst/>
              <a:latin typeface="+mn-lt"/>
              <a:ea typeface="+mn-ea"/>
              <a:cs typeface="+mn-cs"/>
            </a:rPr>
            <a:t>％を占めている。また、インフラについても、その種類により差はあるが、償却年数が建物に比べ短いこともあり、有形固定資産減価償却率（以下償却率）が高い傾向にある。</a:t>
          </a:r>
          <a:endParaRPr lang="ja-JP" altLang="ja-JP" sz="1400">
            <a:effectLst/>
          </a:endParaRPr>
        </a:p>
        <a:p>
          <a:r>
            <a:rPr kumimoji="1" lang="ja-JP" altLang="ja-JP" sz="1100">
              <a:solidFill>
                <a:schemeClr val="dk1"/>
              </a:solidFill>
              <a:effectLst/>
              <a:latin typeface="+mn-lt"/>
              <a:ea typeface="+mn-ea"/>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ている。</a:t>
          </a:r>
          <a:endParaRPr lang="ja-JP" altLang="ja-JP" sz="1400">
            <a:effectLst/>
          </a:endParaRPr>
        </a:p>
        <a:p>
          <a:r>
            <a:rPr kumimoji="1" lang="ja-JP" altLang="ja-JP" sz="1100">
              <a:solidFill>
                <a:schemeClr val="dk1"/>
              </a:solidFill>
              <a:effectLst/>
              <a:latin typeface="+mn-lt"/>
              <a:ea typeface="+mn-ea"/>
              <a:cs typeface="+mn-cs"/>
            </a:rPr>
            <a:t>　更新等は財政負担の平準化を図るため、計画的に実施する必要があるが、老朽化による事故が起きる危険性が高まるため、適切な維持管理に努めている。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児童館については対象施設が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つしかなく建築年が平成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年のため償却率が低い。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131717</xdr:rowOff>
    </xdr:from>
    <xdr:to>
      <xdr:col>6</xdr:col>
      <xdr:colOff>510540</xdr:colOff>
      <xdr:row>41</xdr:row>
      <xdr:rowOff>103959</xdr:rowOff>
    </xdr:to>
    <xdr:cxnSp macro="">
      <xdr:nvCxnSpPr>
        <xdr:cNvPr id="59" name="直線コネクタ 58"/>
        <xdr:cNvCxnSpPr/>
      </xdr:nvCxnSpPr>
      <xdr:spPr>
        <a:xfrm flipV="1">
          <a:off x="4634865" y="56181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107786</xdr:rowOff>
    </xdr:from>
    <xdr:ext cx="405111" cy="259045"/>
    <xdr:sp macro="" textlink="">
      <xdr:nvSpPr>
        <xdr:cNvPr id="60" name="【図書館】&#10;有形固定資産減価償却率最小値テキスト"/>
        <xdr:cNvSpPr txBox="1"/>
      </xdr:nvSpPr>
      <xdr:spPr>
        <a:xfrm>
          <a:off x="47244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103959</xdr:rowOff>
    </xdr:from>
    <xdr:to>
      <xdr:col>6</xdr:col>
      <xdr:colOff>600075</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78394</xdr:rowOff>
    </xdr:from>
    <xdr:ext cx="405111" cy="259045"/>
    <xdr:sp macro="" textlink="">
      <xdr:nvSpPr>
        <xdr:cNvPr id="62" name="【図書館】&#10;有形固定資産減価償却率最大値テキスト"/>
        <xdr:cNvSpPr txBox="1"/>
      </xdr:nvSpPr>
      <xdr:spPr>
        <a:xfrm>
          <a:off x="4724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32</xdr:row>
      <xdr:rowOff>131717</xdr:rowOff>
    </xdr:from>
    <xdr:to>
      <xdr:col>6</xdr:col>
      <xdr:colOff>600075</xdr:colOff>
      <xdr:row>32</xdr:row>
      <xdr:rowOff>131717</xdr:rowOff>
    </xdr:to>
    <xdr:cxnSp macro="">
      <xdr:nvCxnSpPr>
        <xdr:cNvPr id="63" name="直線コネクタ 62"/>
        <xdr:cNvCxnSpPr/>
      </xdr:nvCxnSpPr>
      <xdr:spPr>
        <a:xfrm>
          <a:off x="4546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123026</xdr:rowOff>
    </xdr:from>
    <xdr:ext cx="405111" cy="259045"/>
    <xdr:sp macro="" textlink="">
      <xdr:nvSpPr>
        <xdr:cNvPr id="64" name="【図書館】&#10;有形固定資産減価償却率平均値テキスト"/>
        <xdr:cNvSpPr txBox="1"/>
      </xdr:nvSpPr>
      <xdr:spPr>
        <a:xfrm>
          <a:off x="47244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144599</xdr:rowOff>
    </xdr:from>
    <xdr:to>
      <xdr:col>6</xdr:col>
      <xdr:colOff>561975</xdr:colOff>
      <xdr:row>40</xdr:row>
      <xdr:rowOff>74749</xdr:rowOff>
    </xdr:to>
    <xdr:sp macro="" textlink="">
      <xdr:nvSpPr>
        <xdr:cNvPr id="65" name="フローチャート : 判断 64"/>
        <xdr:cNvSpPr/>
      </xdr:nvSpPr>
      <xdr:spPr>
        <a:xfrm>
          <a:off x="4584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67" name="n_1ave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80917</xdr:rowOff>
    </xdr:from>
    <xdr:to>
      <xdr:col>6</xdr:col>
      <xdr:colOff>561975</xdr:colOff>
      <xdr:row>33</xdr:row>
      <xdr:rowOff>11067</xdr:rowOff>
    </xdr:to>
    <xdr:sp macro="" textlink="">
      <xdr:nvSpPr>
        <xdr:cNvPr id="73" name="円/楕円 72"/>
        <xdr:cNvSpPr/>
      </xdr:nvSpPr>
      <xdr:spPr>
        <a:xfrm>
          <a:off x="4584700" y="55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33944</xdr:rowOff>
    </xdr:from>
    <xdr:ext cx="405111" cy="259045"/>
    <xdr:sp macro="" textlink="">
      <xdr:nvSpPr>
        <xdr:cNvPr id="74" name="【図書館】&#10;有形固定資産減価償却率該当値テキスト"/>
        <xdr:cNvSpPr txBox="1"/>
      </xdr:nvSpPr>
      <xdr:spPr>
        <a:xfrm>
          <a:off x="4724400" y="552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133350</xdr:rowOff>
    </xdr:to>
    <xdr:cxnSp macro="">
      <xdr:nvCxnSpPr>
        <xdr:cNvPr id="99" name="直線コネクタ 98"/>
        <xdr:cNvCxnSpPr/>
      </xdr:nvCxnSpPr>
      <xdr:spPr>
        <a:xfrm flipV="1">
          <a:off x="10476865" y="571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0"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1" name="直線コネクタ 10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2"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3" name="直線コネクタ 10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29227</xdr:rowOff>
    </xdr:from>
    <xdr:ext cx="469744" cy="259045"/>
    <xdr:sp macro="" textlink="">
      <xdr:nvSpPr>
        <xdr:cNvPr id="104" name="【図書館】&#10;一人当たり面積平均値テキスト"/>
        <xdr:cNvSpPr txBox="1"/>
      </xdr:nvSpPr>
      <xdr:spPr>
        <a:xfrm>
          <a:off x="105664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05" name="フローチャート : 判断 104"/>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82550</xdr:rowOff>
    </xdr:from>
    <xdr:to>
      <xdr:col>14</xdr:col>
      <xdr:colOff>79375</xdr:colOff>
      <xdr:row>42</xdr:row>
      <xdr:rowOff>12700</xdr:rowOff>
    </xdr:to>
    <xdr:sp macro="" textlink="">
      <xdr:nvSpPr>
        <xdr:cNvPr id="106" name="フローチャート : 判断 105"/>
        <xdr:cNvSpPr/>
      </xdr:nvSpPr>
      <xdr:spPr>
        <a:xfrm>
          <a:off x="9588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29227</xdr:rowOff>
    </xdr:from>
    <xdr:ext cx="469744" cy="259045"/>
    <xdr:sp macro="" textlink="">
      <xdr:nvSpPr>
        <xdr:cNvPr id="107" name="n_1ave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3" name="円/楕円 112"/>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4"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128016</xdr:rowOff>
    </xdr:from>
    <xdr:to>
      <xdr:col>6</xdr:col>
      <xdr:colOff>510540</xdr:colOff>
      <xdr:row>58</xdr:row>
      <xdr:rowOff>169164</xdr:rowOff>
    </xdr:to>
    <xdr:cxnSp macro="">
      <xdr:nvCxnSpPr>
        <xdr:cNvPr id="137" name="直線コネクタ 136"/>
        <xdr:cNvCxnSpPr/>
      </xdr:nvCxnSpPr>
      <xdr:spPr>
        <a:xfrm flipV="1">
          <a:off x="4634865" y="9729216"/>
          <a:ext cx="0" cy="38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1541</xdr:rowOff>
    </xdr:from>
    <xdr:ext cx="405111" cy="259045"/>
    <xdr:sp macro="" textlink="">
      <xdr:nvSpPr>
        <xdr:cNvPr id="138" name="【体育館・プール】&#10;有形固定資産減価償却率最小値テキスト"/>
        <xdr:cNvSpPr txBox="1"/>
      </xdr:nvSpPr>
      <xdr:spPr>
        <a:xfrm>
          <a:off x="4724400" y="1011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58</xdr:row>
      <xdr:rowOff>169164</xdr:rowOff>
    </xdr:from>
    <xdr:to>
      <xdr:col>6</xdr:col>
      <xdr:colOff>600075</xdr:colOff>
      <xdr:row>58</xdr:row>
      <xdr:rowOff>169164</xdr:rowOff>
    </xdr:to>
    <xdr:cxnSp macro="">
      <xdr:nvCxnSpPr>
        <xdr:cNvPr id="139" name="直線コネクタ 138"/>
        <xdr:cNvCxnSpPr/>
      </xdr:nvCxnSpPr>
      <xdr:spPr>
        <a:xfrm>
          <a:off x="4546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74693</xdr:rowOff>
    </xdr:from>
    <xdr:ext cx="405111" cy="259045"/>
    <xdr:sp macro="" textlink="">
      <xdr:nvSpPr>
        <xdr:cNvPr id="140" name="【体育館・プール】&#10;有形固定資産減価償却率最大値テキスト"/>
        <xdr:cNvSpPr txBox="1"/>
      </xdr:nvSpPr>
      <xdr:spPr>
        <a:xfrm>
          <a:off x="4724400" y="950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56</xdr:row>
      <xdr:rowOff>128016</xdr:rowOff>
    </xdr:from>
    <xdr:to>
      <xdr:col>6</xdr:col>
      <xdr:colOff>600075</xdr:colOff>
      <xdr:row>56</xdr:row>
      <xdr:rowOff>128016</xdr:rowOff>
    </xdr:to>
    <xdr:cxnSp macro="">
      <xdr:nvCxnSpPr>
        <xdr:cNvPr id="141" name="直線コネクタ 140"/>
        <xdr:cNvCxnSpPr/>
      </xdr:nvCxnSpPr>
      <xdr:spPr>
        <a:xfrm>
          <a:off x="4546600" y="972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167657</xdr:rowOff>
    </xdr:from>
    <xdr:ext cx="405111" cy="259045"/>
    <xdr:sp macro="" textlink="">
      <xdr:nvSpPr>
        <xdr:cNvPr id="142" name="【体育館・プール】&#10;有形固定資産減価償却率平均値テキスト"/>
        <xdr:cNvSpPr txBox="1"/>
      </xdr:nvSpPr>
      <xdr:spPr>
        <a:xfrm>
          <a:off x="47244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17780</xdr:rowOff>
    </xdr:from>
    <xdr:to>
      <xdr:col>6</xdr:col>
      <xdr:colOff>561975</xdr:colOff>
      <xdr:row>58</xdr:row>
      <xdr:rowOff>119380</xdr:rowOff>
    </xdr:to>
    <xdr:sp macro="" textlink="">
      <xdr:nvSpPr>
        <xdr:cNvPr id="143" name="フローチャート : 判断 142"/>
        <xdr:cNvSpPr/>
      </xdr:nvSpPr>
      <xdr:spPr>
        <a:xfrm>
          <a:off x="4584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90932</xdr:rowOff>
    </xdr:from>
    <xdr:to>
      <xdr:col>5</xdr:col>
      <xdr:colOff>409575</xdr:colOff>
      <xdr:row>63</xdr:row>
      <xdr:rowOff>21082</xdr:rowOff>
    </xdr:to>
    <xdr:sp macro="" textlink="">
      <xdr:nvSpPr>
        <xdr:cNvPr id="144" name="フローチャート : 判断 143"/>
        <xdr:cNvSpPr/>
      </xdr:nvSpPr>
      <xdr:spPr>
        <a:xfrm>
          <a:off x="3746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37609</xdr:rowOff>
    </xdr:from>
    <xdr:ext cx="405111" cy="259045"/>
    <xdr:sp macro="" textlink="">
      <xdr:nvSpPr>
        <xdr:cNvPr id="145" name="n_1aveValue【体育館・プール】&#10;有形固定資産減価償却率"/>
        <xdr:cNvSpPr txBox="1"/>
      </xdr:nvSpPr>
      <xdr:spPr>
        <a:xfrm>
          <a:off x="3582043" y="1049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77216</xdr:rowOff>
    </xdr:from>
    <xdr:to>
      <xdr:col>6</xdr:col>
      <xdr:colOff>561975</xdr:colOff>
      <xdr:row>57</xdr:row>
      <xdr:rowOff>7366</xdr:rowOff>
    </xdr:to>
    <xdr:sp macro="" textlink="">
      <xdr:nvSpPr>
        <xdr:cNvPr id="151" name="円/楕円 150"/>
        <xdr:cNvSpPr/>
      </xdr:nvSpPr>
      <xdr:spPr>
        <a:xfrm>
          <a:off x="45847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30243</xdr:rowOff>
    </xdr:from>
    <xdr:ext cx="405111" cy="259045"/>
    <xdr:sp macro="" textlink="">
      <xdr:nvSpPr>
        <xdr:cNvPr id="152" name="【体育館・プール】&#10;有形固定資産減価償却率該当値テキスト"/>
        <xdr:cNvSpPr txBox="1"/>
      </xdr:nvSpPr>
      <xdr:spPr>
        <a:xfrm>
          <a:off x="4724400" y="9631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114300</xdr:rowOff>
    </xdr:from>
    <xdr:to>
      <xdr:col>15</xdr:col>
      <xdr:colOff>180340</xdr:colOff>
      <xdr:row>57</xdr:row>
      <xdr:rowOff>133350</xdr:rowOff>
    </xdr:to>
    <xdr:cxnSp macro="">
      <xdr:nvCxnSpPr>
        <xdr:cNvPr id="177" name="直線コネクタ 176"/>
        <xdr:cNvCxnSpPr/>
      </xdr:nvCxnSpPr>
      <xdr:spPr>
        <a:xfrm flipV="1">
          <a:off x="10476865" y="9715500"/>
          <a:ext cx="0" cy="19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137177</xdr:rowOff>
    </xdr:from>
    <xdr:ext cx="469744" cy="259045"/>
    <xdr:sp macro="" textlink="">
      <xdr:nvSpPr>
        <xdr:cNvPr id="178" name="【体育館・プール】&#10;一人当たり面積最小値テキスト"/>
        <xdr:cNvSpPr txBox="1"/>
      </xdr:nvSpPr>
      <xdr:spPr>
        <a:xfrm>
          <a:off x="10566400"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57</xdr:row>
      <xdr:rowOff>133350</xdr:rowOff>
    </xdr:from>
    <xdr:to>
      <xdr:col>15</xdr:col>
      <xdr:colOff>269875</xdr:colOff>
      <xdr:row>57</xdr:row>
      <xdr:rowOff>133350</xdr:rowOff>
    </xdr:to>
    <xdr:cxnSp macro="">
      <xdr:nvCxnSpPr>
        <xdr:cNvPr id="179" name="直線コネクタ 178"/>
        <xdr:cNvCxnSpPr/>
      </xdr:nvCxnSpPr>
      <xdr:spPr>
        <a:xfrm>
          <a:off x="10388600" y="990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60977</xdr:rowOff>
    </xdr:from>
    <xdr:ext cx="469744" cy="259045"/>
    <xdr:sp macro="" textlink="">
      <xdr:nvSpPr>
        <xdr:cNvPr id="180" name="【体育館・プール】&#10;一人当たり面積最大値テキスト"/>
        <xdr:cNvSpPr txBox="1"/>
      </xdr:nvSpPr>
      <xdr:spPr>
        <a:xfrm>
          <a:off x="105664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56</xdr:row>
      <xdr:rowOff>114300</xdr:rowOff>
    </xdr:from>
    <xdr:to>
      <xdr:col>15</xdr:col>
      <xdr:colOff>269875</xdr:colOff>
      <xdr:row>56</xdr:row>
      <xdr:rowOff>114300</xdr:rowOff>
    </xdr:to>
    <xdr:cxnSp macro="">
      <xdr:nvCxnSpPr>
        <xdr:cNvPr id="181" name="直線コネクタ 180"/>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156227</xdr:rowOff>
    </xdr:from>
    <xdr:ext cx="469744" cy="259045"/>
    <xdr:sp macro="" textlink="">
      <xdr:nvSpPr>
        <xdr:cNvPr id="182" name="【体育館・プール】&#10;一人当たり面積平均値テキスト"/>
        <xdr:cNvSpPr txBox="1"/>
      </xdr:nvSpPr>
      <xdr:spPr>
        <a:xfrm>
          <a:off x="10566400" y="9757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6350</xdr:rowOff>
    </xdr:from>
    <xdr:to>
      <xdr:col>15</xdr:col>
      <xdr:colOff>231775</xdr:colOff>
      <xdr:row>57</xdr:row>
      <xdr:rowOff>107950</xdr:rowOff>
    </xdr:to>
    <xdr:sp macro="" textlink="">
      <xdr:nvSpPr>
        <xdr:cNvPr id="183" name="フローチャート : 判断 182"/>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64</xdr:row>
      <xdr:rowOff>25400</xdr:rowOff>
    </xdr:from>
    <xdr:to>
      <xdr:col>14</xdr:col>
      <xdr:colOff>79375</xdr:colOff>
      <xdr:row>64</xdr:row>
      <xdr:rowOff>127000</xdr:rowOff>
    </xdr:to>
    <xdr:sp macro="" textlink="">
      <xdr:nvSpPr>
        <xdr:cNvPr id="184" name="フローチャート : 判断 183"/>
        <xdr:cNvSpPr/>
      </xdr:nvSpPr>
      <xdr:spPr>
        <a:xfrm>
          <a:off x="9588500" y="1099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143527</xdr:rowOff>
    </xdr:from>
    <xdr:ext cx="469744" cy="259045"/>
    <xdr:sp macro="" textlink="">
      <xdr:nvSpPr>
        <xdr:cNvPr id="185" name="n_1aveValue【体育館・プール】&#10;一人当たり面積"/>
        <xdr:cNvSpPr txBox="1"/>
      </xdr:nvSpPr>
      <xdr:spPr>
        <a:xfrm>
          <a:off x="9391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63500</xdr:rowOff>
    </xdr:from>
    <xdr:to>
      <xdr:col>15</xdr:col>
      <xdr:colOff>231775</xdr:colOff>
      <xdr:row>56</xdr:row>
      <xdr:rowOff>165100</xdr:rowOff>
    </xdr:to>
    <xdr:sp macro="" textlink="">
      <xdr:nvSpPr>
        <xdr:cNvPr id="191" name="円/楕円 190"/>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16527</xdr:rowOff>
    </xdr:from>
    <xdr:ext cx="469744" cy="259045"/>
    <xdr:sp macro="" textlink="">
      <xdr:nvSpPr>
        <xdr:cNvPr id="192" name="【体育館・プール】&#10;一人当たり面積該当値テキスト"/>
        <xdr:cNvSpPr txBox="1"/>
      </xdr:nvSpPr>
      <xdr:spPr>
        <a:xfrm>
          <a:off x="105664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85</xdr:row>
      <xdr:rowOff>114300</xdr:rowOff>
    </xdr:to>
    <xdr:cxnSp macro="">
      <xdr:nvCxnSpPr>
        <xdr:cNvPr id="217" name="直線コネクタ 216"/>
        <xdr:cNvCxnSpPr/>
      </xdr:nvCxnSpPr>
      <xdr:spPr>
        <a:xfrm flipV="1">
          <a:off x="4634865" y="133731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118127</xdr:rowOff>
    </xdr:from>
    <xdr:ext cx="405111" cy="259045"/>
    <xdr:sp macro="" textlink="">
      <xdr:nvSpPr>
        <xdr:cNvPr id="218" name="【福祉施設】&#10;有形固定資産減価償却率最小値テキスト"/>
        <xdr:cNvSpPr txBox="1"/>
      </xdr:nvSpPr>
      <xdr:spPr>
        <a:xfrm>
          <a:off x="47244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85</xdr:row>
      <xdr:rowOff>114300</xdr:rowOff>
    </xdr:from>
    <xdr:to>
      <xdr:col>6</xdr:col>
      <xdr:colOff>600075</xdr:colOff>
      <xdr:row>85</xdr:row>
      <xdr:rowOff>114300</xdr:rowOff>
    </xdr:to>
    <xdr:cxnSp macro="">
      <xdr:nvCxnSpPr>
        <xdr:cNvPr id="219" name="直線コネクタ 218"/>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0"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21" name="直線コネクタ 220"/>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86377</xdr:rowOff>
    </xdr:from>
    <xdr:ext cx="405111" cy="259045"/>
    <xdr:sp macro="" textlink="">
      <xdr:nvSpPr>
        <xdr:cNvPr id="222" name="【福祉施設】&#10;有形固定資産減価償却率平均値テキスト"/>
        <xdr:cNvSpPr txBox="1"/>
      </xdr:nvSpPr>
      <xdr:spPr>
        <a:xfrm>
          <a:off x="4724400" y="1363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63500</xdr:rowOff>
    </xdr:from>
    <xdr:to>
      <xdr:col>6</xdr:col>
      <xdr:colOff>561975</xdr:colOff>
      <xdr:row>80</xdr:row>
      <xdr:rowOff>165100</xdr:rowOff>
    </xdr:to>
    <xdr:sp macro="" textlink="">
      <xdr:nvSpPr>
        <xdr:cNvPr id="223" name="フローチャート : 判断 222"/>
        <xdr:cNvSpPr/>
      </xdr:nvSpPr>
      <xdr:spPr>
        <a:xfrm>
          <a:off x="45847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101600</xdr:rowOff>
    </xdr:from>
    <xdr:to>
      <xdr:col>5</xdr:col>
      <xdr:colOff>409575</xdr:colOff>
      <xdr:row>86</xdr:row>
      <xdr:rowOff>31750</xdr:rowOff>
    </xdr:to>
    <xdr:sp macro="" textlink="">
      <xdr:nvSpPr>
        <xdr:cNvPr id="224" name="フローチャート : 判断 223"/>
        <xdr:cNvSpPr/>
      </xdr:nvSpPr>
      <xdr:spPr>
        <a:xfrm>
          <a:off x="3746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48277</xdr:rowOff>
    </xdr:from>
    <xdr:ext cx="405111" cy="259045"/>
    <xdr:sp macro="" textlink="">
      <xdr:nvSpPr>
        <xdr:cNvPr id="225" name="n_1aveValue【福祉施設】&#10;有形固定資産減価償却率"/>
        <xdr:cNvSpPr txBox="1"/>
      </xdr:nvSpPr>
      <xdr:spPr>
        <a:xfrm>
          <a:off x="3582043" y="1445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63500</xdr:rowOff>
    </xdr:from>
    <xdr:to>
      <xdr:col>6</xdr:col>
      <xdr:colOff>561975</xdr:colOff>
      <xdr:row>85</xdr:row>
      <xdr:rowOff>165100</xdr:rowOff>
    </xdr:to>
    <xdr:sp macro="" textlink="">
      <xdr:nvSpPr>
        <xdr:cNvPr id="231" name="円/楕円 230"/>
        <xdr:cNvSpPr/>
      </xdr:nvSpPr>
      <xdr:spPr>
        <a:xfrm>
          <a:off x="4584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149877</xdr:rowOff>
    </xdr:from>
    <xdr:ext cx="405111" cy="259045"/>
    <xdr:sp macro="" textlink="">
      <xdr:nvSpPr>
        <xdr:cNvPr id="232" name="【福祉施設】&#10;有形固定資産減価償却率該当値テキスト"/>
        <xdr:cNvSpPr txBox="1"/>
      </xdr:nvSpPr>
      <xdr:spPr>
        <a:xfrm>
          <a:off x="4724400" y="1455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7" name="テキスト ボックス 24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9" name="テキスト ボックス 24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1" name="テキスト ボックス 25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83</xdr:row>
      <xdr:rowOff>95250</xdr:rowOff>
    </xdr:to>
    <xdr:cxnSp macro="">
      <xdr:nvCxnSpPr>
        <xdr:cNvPr id="255" name="直線コネクタ 254"/>
        <xdr:cNvCxnSpPr/>
      </xdr:nvCxnSpPr>
      <xdr:spPr>
        <a:xfrm flipV="1">
          <a:off x="10476865" y="134569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99077</xdr:rowOff>
    </xdr:from>
    <xdr:ext cx="469744" cy="259045"/>
    <xdr:sp macro="" textlink="">
      <xdr:nvSpPr>
        <xdr:cNvPr id="256" name="【福祉施設】&#10;一人当たり面積最小値テキスト"/>
        <xdr:cNvSpPr txBox="1"/>
      </xdr:nvSpPr>
      <xdr:spPr>
        <a:xfrm>
          <a:off x="10566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83</xdr:row>
      <xdr:rowOff>95250</xdr:rowOff>
    </xdr:from>
    <xdr:to>
      <xdr:col>15</xdr:col>
      <xdr:colOff>269875</xdr:colOff>
      <xdr:row>83</xdr:row>
      <xdr:rowOff>95250</xdr:rowOff>
    </xdr:to>
    <xdr:cxnSp macro="">
      <xdr:nvCxnSpPr>
        <xdr:cNvPr id="257" name="直線コネクタ 256"/>
        <xdr:cNvCxnSpPr/>
      </xdr:nvCxnSpPr>
      <xdr:spPr>
        <a:xfrm>
          <a:off x="10388600" y="1432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124477</xdr:rowOff>
    </xdr:from>
    <xdr:ext cx="469744" cy="259045"/>
    <xdr:sp macro="" textlink="">
      <xdr:nvSpPr>
        <xdr:cNvPr id="260" name="【福祉施設】&#10;一人当たり面積平均値テキスト"/>
        <xdr:cNvSpPr txBox="1"/>
      </xdr:nvSpPr>
      <xdr:spPr>
        <a:xfrm>
          <a:off x="1056640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101600</xdr:rowOff>
    </xdr:from>
    <xdr:to>
      <xdr:col>15</xdr:col>
      <xdr:colOff>231775</xdr:colOff>
      <xdr:row>81</xdr:row>
      <xdr:rowOff>31750</xdr:rowOff>
    </xdr:to>
    <xdr:sp macro="" textlink="">
      <xdr:nvSpPr>
        <xdr:cNvPr id="261" name="フローチャート : 判断 260"/>
        <xdr:cNvSpPr/>
      </xdr:nvSpPr>
      <xdr:spPr>
        <a:xfrm>
          <a:off x="10426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10161</xdr:rowOff>
    </xdr:from>
    <xdr:to>
      <xdr:col>14</xdr:col>
      <xdr:colOff>79375</xdr:colOff>
      <xdr:row>84</xdr:row>
      <xdr:rowOff>111761</xdr:rowOff>
    </xdr:to>
    <xdr:sp macro="" textlink="">
      <xdr:nvSpPr>
        <xdr:cNvPr id="262" name="フローチャート : 判断 26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128288</xdr:rowOff>
    </xdr:from>
    <xdr:ext cx="469744" cy="259045"/>
    <xdr:sp macro="" textlink="">
      <xdr:nvSpPr>
        <xdr:cNvPr id="263"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9" name="円/楕円 268"/>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130827</xdr:rowOff>
    </xdr:from>
    <xdr:ext cx="469744" cy="259045"/>
    <xdr:sp macro="" textlink="">
      <xdr:nvSpPr>
        <xdr:cNvPr id="270" name="【福祉施設】&#10;一人当たり面積該当値テキスト"/>
        <xdr:cNvSpPr txBox="1"/>
      </xdr:nvSpPr>
      <xdr:spPr>
        <a:xfrm>
          <a:off x="105664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9" name="テキスト ボックス 28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78487</xdr:rowOff>
    </xdr:from>
    <xdr:to>
      <xdr:col>6</xdr:col>
      <xdr:colOff>510540</xdr:colOff>
      <xdr:row>105</xdr:row>
      <xdr:rowOff>135637</xdr:rowOff>
    </xdr:to>
    <xdr:cxnSp macro="">
      <xdr:nvCxnSpPr>
        <xdr:cNvPr id="293" name="直線コネクタ 292"/>
        <xdr:cNvCxnSpPr/>
      </xdr:nvCxnSpPr>
      <xdr:spPr>
        <a:xfrm flipV="1">
          <a:off x="4634865" y="17223487"/>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139464</xdr:rowOff>
    </xdr:from>
    <xdr:ext cx="405111" cy="259045"/>
    <xdr:sp macro="" textlink="">
      <xdr:nvSpPr>
        <xdr:cNvPr id="294" name="【市民会館】&#10;有形固定資産減価償却率最小値テキスト"/>
        <xdr:cNvSpPr txBox="1"/>
      </xdr:nvSpPr>
      <xdr:spPr>
        <a:xfrm>
          <a:off x="4724400" y="181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105</xdr:row>
      <xdr:rowOff>135637</xdr:rowOff>
    </xdr:from>
    <xdr:to>
      <xdr:col>6</xdr:col>
      <xdr:colOff>600075</xdr:colOff>
      <xdr:row>105</xdr:row>
      <xdr:rowOff>135637</xdr:rowOff>
    </xdr:to>
    <xdr:cxnSp macro="">
      <xdr:nvCxnSpPr>
        <xdr:cNvPr id="295" name="直線コネクタ 294"/>
        <xdr:cNvCxnSpPr/>
      </xdr:nvCxnSpPr>
      <xdr:spPr>
        <a:xfrm>
          <a:off x="4546600" y="1813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25164</xdr:rowOff>
    </xdr:from>
    <xdr:ext cx="405111" cy="259045"/>
    <xdr:sp macro="" textlink="">
      <xdr:nvSpPr>
        <xdr:cNvPr id="296" name="【市民会館】&#10;有形固定資産減価償却率最大値テキスト"/>
        <xdr:cNvSpPr txBox="1"/>
      </xdr:nvSpPr>
      <xdr:spPr>
        <a:xfrm>
          <a:off x="4724400" y="1699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78487</xdr:rowOff>
    </xdr:from>
    <xdr:to>
      <xdr:col>6</xdr:col>
      <xdr:colOff>600075</xdr:colOff>
      <xdr:row>100</xdr:row>
      <xdr:rowOff>78487</xdr:rowOff>
    </xdr:to>
    <xdr:cxnSp macro="">
      <xdr:nvCxnSpPr>
        <xdr:cNvPr id="297" name="直線コネクタ 296"/>
        <xdr:cNvCxnSpPr/>
      </xdr:nvCxnSpPr>
      <xdr:spPr>
        <a:xfrm>
          <a:off x="4546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15257</xdr:rowOff>
    </xdr:from>
    <xdr:ext cx="405111" cy="259045"/>
    <xdr:sp macro="" textlink="">
      <xdr:nvSpPr>
        <xdr:cNvPr id="298" name="【市民会館】&#10;有形固定資産減価償却率平均値テキスト"/>
        <xdr:cNvSpPr txBox="1"/>
      </xdr:nvSpPr>
      <xdr:spPr>
        <a:xfrm>
          <a:off x="47244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299" name="フローチャート : 判断 298"/>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300" name="フローチャート : 判断 299"/>
        <xdr:cNvSpPr/>
      </xdr:nvSpPr>
      <xdr:spPr>
        <a:xfrm>
          <a:off x="3746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120666</xdr:rowOff>
    </xdr:from>
    <xdr:ext cx="405111" cy="259045"/>
    <xdr:sp macro="" textlink="">
      <xdr:nvSpPr>
        <xdr:cNvPr id="301" name="n_1aveValue【市民会館】&#10;有形固定資産減価償却率"/>
        <xdr:cNvSpPr txBox="1"/>
      </xdr:nvSpPr>
      <xdr:spPr>
        <a:xfrm>
          <a:off x="3582043"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27687</xdr:rowOff>
    </xdr:from>
    <xdr:to>
      <xdr:col>6</xdr:col>
      <xdr:colOff>561975</xdr:colOff>
      <xdr:row>100</xdr:row>
      <xdr:rowOff>129287</xdr:rowOff>
    </xdr:to>
    <xdr:sp macro="" textlink="">
      <xdr:nvSpPr>
        <xdr:cNvPr id="307" name="円/楕円 306"/>
        <xdr:cNvSpPr/>
      </xdr:nvSpPr>
      <xdr:spPr>
        <a:xfrm>
          <a:off x="45847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152164</xdr:rowOff>
    </xdr:from>
    <xdr:ext cx="405111" cy="259045"/>
    <xdr:sp macro="" textlink="">
      <xdr:nvSpPr>
        <xdr:cNvPr id="308" name="【市民会館】&#10;有形固定資産減価償却率該当値テキスト"/>
        <xdr:cNvSpPr txBox="1"/>
      </xdr:nvSpPr>
      <xdr:spPr>
        <a:xfrm>
          <a:off x="4724400" y="171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9" name="テキスト ボックス 31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20" name="直線コネクタ 31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1" name="テキスト ボックス 32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2" name="直線コネクタ 32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3" name="テキスト ボックス 32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4" name="直線コネクタ 32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5" name="テキスト ボックス 32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6" name="直線コネクタ 3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7" name="テキスト ボックス 3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8" name="直線コネクタ 32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9" name="テキスト ボックス 32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0" name="直線コネクタ 32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1" name="テキスト ボックス 33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2" name="直線コネクタ 33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3" name="テキスト ボックス 33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161925</xdr:rowOff>
    </xdr:from>
    <xdr:to>
      <xdr:col>15</xdr:col>
      <xdr:colOff>180340</xdr:colOff>
      <xdr:row>108</xdr:row>
      <xdr:rowOff>76200</xdr:rowOff>
    </xdr:to>
    <xdr:cxnSp macro="">
      <xdr:nvCxnSpPr>
        <xdr:cNvPr id="337" name="直線コネクタ 336"/>
        <xdr:cNvCxnSpPr/>
      </xdr:nvCxnSpPr>
      <xdr:spPr>
        <a:xfrm flipV="1">
          <a:off x="10476865" y="18164175"/>
          <a:ext cx="0" cy="42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38"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39" name="直線コネクタ 338"/>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108602</xdr:rowOff>
    </xdr:from>
    <xdr:ext cx="469744" cy="259045"/>
    <xdr:sp macro="" textlink="">
      <xdr:nvSpPr>
        <xdr:cNvPr id="340" name="【市民会館】&#10;一人当たり面積最大値テキスト"/>
        <xdr:cNvSpPr txBox="1"/>
      </xdr:nvSpPr>
      <xdr:spPr>
        <a:xfrm>
          <a:off x="10566400"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105</xdr:row>
      <xdr:rowOff>161925</xdr:rowOff>
    </xdr:from>
    <xdr:to>
      <xdr:col>15</xdr:col>
      <xdr:colOff>269875</xdr:colOff>
      <xdr:row>105</xdr:row>
      <xdr:rowOff>161925</xdr:rowOff>
    </xdr:to>
    <xdr:cxnSp macro="">
      <xdr:nvCxnSpPr>
        <xdr:cNvPr id="341" name="直線コネクタ 340"/>
        <xdr:cNvCxnSpPr/>
      </xdr:nvCxnSpPr>
      <xdr:spPr>
        <a:xfrm>
          <a:off x="10388600" y="1816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146702</xdr:rowOff>
    </xdr:from>
    <xdr:ext cx="469744" cy="259045"/>
    <xdr:sp macro="" textlink="">
      <xdr:nvSpPr>
        <xdr:cNvPr id="342" name="【市民会館】&#10;一人当たり面積平均値テキスト"/>
        <xdr:cNvSpPr txBox="1"/>
      </xdr:nvSpPr>
      <xdr:spPr>
        <a:xfrm>
          <a:off x="10566400" y="18320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168275</xdr:rowOff>
    </xdr:from>
    <xdr:to>
      <xdr:col>15</xdr:col>
      <xdr:colOff>231775</xdr:colOff>
      <xdr:row>107</xdr:row>
      <xdr:rowOff>98425</xdr:rowOff>
    </xdr:to>
    <xdr:sp macro="" textlink="">
      <xdr:nvSpPr>
        <xdr:cNvPr id="343" name="フローチャート : 判断 342"/>
        <xdr:cNvSpPr/>
      </xdr:nvSpPr>
      <xdr:spPr>
        <a:xfrm>
          <a:off x="104267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139700</xdr:rowOff>
    </xdr:from>
    <xdr:to>
      <xdr:col>14</xdr:col>
      <xdr:colOff>79375</xdr:colOff>
      <xdr:row>100</xdr:row>
      <xdr:rowOff>69850</xdr:rowOff>
    </xdr:to>
    <xdr:sp macro="" textlink="">
      <xdr:nvSpPr>
        <xdr:cNvPr id="344" name="フローチャート : 判断 343"/>
        <xdr:cNvSpPr/>
      </xdr:nvSpPr>
      <xdr:spPr>
        <a:xfrm>
          <a:off x="9588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86377</xdr:rowOff>
    </xdr:from>
    <xdr:ext cx="469744" cy="259045"/>
    <xdr:sp macro="" textlink="">
      <xdr:nvSpPr>
        <xdr:cNvPr id="345" name="n_1aveValue【市民会館】&#10;一人当たり面積"/>
        <xdr:cNvSpPr txBox="1"/>
      </xdr:nvSpPr>
      <xdr:spPr>
        <a:xfrm>
          <a:off x="9391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111125</xdr:rowOff>
    </xdr:from>
    <xdr:to>
      <xdr:col>15</xdr:col>
      <xdr:colOff>231775</xdr:colOff>
      <xdr:row>106</xdr:row>
      <xdr:rowOff>41275</xdr:rowOff>
    </xdr:to>
    <xdr:sp macro="" textlink="">
      <xdr:nvSpPr>
        <xdr:cNvPr id="351" name="円/楕円 350"/>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64152</xdr:rowOff>
    </xdr:from>
    <xdr:ext cx="469744" cy="259045"/>
    <xdr:sp macro="" textlink="">
      <xdr:nvSpPr>
        <xdr:cNvPr id="352" name="【市民会館】&#10;一人当たり面積該当値テキスト"/>
        <xdr:cNvSpPr txBox="1"/>
      </xdr:nvSpPr>
      <xdr:spPr>
        <a:xfrm>
          <a:off x="10566400" y="180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3" name="テキスト ボックス 36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68580</xdr:rowOff>
    </xdr:from>
    <xdr:to>
      <xdr:col>23</xdr:col>
      <xdr:colOff>516889</xdr:colOff>
      <xdr:row>34</xdr:row>
      <xdr:rowOff>95250</xdr:rowOff>
    </xdr:to>
    <xdr:cxnSp macro="">
      <xdr:nvCxnSpPr>
        <xdr:cNvPr id="377" name="直線コネクタ 376"/>
        <xdr:cNvCxnSpPr/>
      </xdr:nvCxnSpPr>
      <xdr:spPr>
        <a:xfrm flipV="1">
          <a:off x="16318864" y="5897880"/>
          <a:ext cx="0" cy="2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53357</xdr:rowOff>
    </xdr:from>
    <xdr:ext cx="405111" cy="259045"/>
    <xdr:sp macro="" textlink="">
      <xdr:nvSpPr>
        <xdr:cNvPr id="378" name="【一般廃棄物処理施設】&#10;有形固定資産減価償却率最小値テキスト"/>
        <xdr:cNvSpPr txBox="1"/>
      </xdr:nvSpPr>
      <xdr:spPr>
        <a:xfrm>
          <a:off x="16408400"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34</xdr:row>
      <xdr:rowOff>95250</xdr:rowOff>
    </xdr:from>
    <xdr:to>
      <xdr:col>23</xdr:col>
      <xdr:colOff>606425</xdr:colOff>
      <xdr:row>34</xdr:row>
      <xdr:rowOff>95250</xdr:rowOff>
    </xdr:to>
    <xdr:cxnSp macro="">
      <xdr:nvCxnSpPr>
        <xdr:cNvPr id="379" name="直線コネクタ 378"/>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15257</xdr:rowOff>
    </xdr:from>
    <xdr:ext cx="405111" cy="259045"/>
    <xdr:sp macro="" textlink="">
      <xdr:nvSpPr>
        <xdr:cNvPr id="380" name="【一般廃棄物処理施設】&#10;有形固定資産減価償却率最大値テキスト"/>
        <xdr:cNvSpPr txBox="1"/>
      </xdr:nvSpPr>
      <xdr:spPr>
        <a:xfrm>
          <a:off x="16408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34</xdr:row>
      <xdr:rowOff>68580</xdr:rowOff>
    </xdr:from>
    <xdr:to>
      <xdr:col>23</xdr:col>
      <xdr:colOff>606425</xdr:colOff>
      <xdr:row>34</xdr:row>
      <xdr:rowOff>68580</xdr:rowOff>
    </xdr:to>
    <xdr:cxnSp macro="">
      <xdr:nvCxnSpPr>
        <xdr:cNvPr id="381" name="直線コネクタ 380"/>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97807</xdr:rowOff>
    </xdr:from>
    <xdr:ext cx="405111" cy="259045"/>
    <xdr:sp macro="" textlink="">
      <xdr:nvSpPr>
        <xdr:cNvPr id="382" name="【一般廃棄物処理施設】&#10;有形固定資産減価償却率平均値テキスト"/>
        <xdr:cNvSpPr txBox="1"/>
      </xdr:nvSpPr>
      <xdr:spPr>
        <a:xfrm>
          <a:off x="16408400" y="592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29210</xdr:rowOff>
    </xdr:from>
    <xdr:to>
      <xdr:col>23</xdr:col>
      <xdr:colOff>568325</xdr:colOff>
      <xdr:row>34</xdr:row>
      <xdr:rowOff>130810</xdr:rowOff>
    </xdr:to>
    <xdr:sp macro="" textlink="">
      <xdr:nvSpPr>
        <xdr:cNvPr id="383" name="フローチャート : 判断 382"/>
        <xdr:cNvSpPr/>
      </xdr:nvSpPr>
      <xdr:spPr>
        <a:xfrm>
          <a:off x="16268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147320</xdr:rowOff>
    </xdr:from>
    <xdr:to>
      <xdr:col>22</xdr:col>
      <xdr:colOff>415925</xdr:colOff>
      <xdr:row>41</xdr:row>
      <xdr:rowOff>77470</xdr:rowOff>
    </xdr:to>
    <xdr:sp macro="" textlink="">
      <xdr:nvSpPr>
        <xdr:cNvPr id="384" name="フローチャート : 判断 383"/>
        <xdr:cNvSpPr/>
      </xdr:nvSpPr>
      <xdr:spPr>
        <a:xfrm>
          <a:off x="15430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93997</xdr:rowOff>
    </xdr:from>
    <xdr:ext cx="405111" cy="259045"/>
    <xdr:sp macro="" textlink="">
      <xdr:nvSpPr>
        <xdr:cNvPr id="385" name="n_1aveValue【一般廃棄物処理施設】&#10;有形固定資産減価償却率"/>
        <xdr:cNvSpPr txBox="1"/>
      </xdr:nvSpPr>
      <xdr:spPr>
        <a:xfrm>
          <a:off x="15266043"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17780</xdr:rowOff>
    </xdr:from>
    <xdr:to>
      <xdr:col>23</xdr:col>
      <xdr:colOff>568325</xdr:colOff>
      <xdr:row>34</xdr:row>
      <xdr:rowOff>119380</xdr:rowOff>
    </xdr:to>
    <xdr:sp macro="" textlink="">
      <xdr:nvSpPr>
        <xdr:cNvPr id="391" name="円/楕円 390"/>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142257</xdr:rowOff>
    </xdr:from>
    <xdr:ext cx="405111" cy="259045"/>
    <xdr:sp macro="" textlink="">
      <xdr:nvSpPr>
        <xdr:cNvPr id="392" name="【一般廃棄物処理施設】&#10;有形固定資産減価償却率該当値テキスト"/>
        <xdr:cNvSpPr txBox="1"/>
      </xdr:nvSpPr>
      <xdr:spPr>
        <a:xfrm>
          <a:off x="164084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03" name="テキスト ボックス 40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5" name="テキスト ボックス 40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7" name="テキスト ボックス 40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9" name="テキスト ボックス 40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11" name="テキスト ボックス 41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3" name="テキスト ボックス 41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5" name="テキスト ボックス 41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32178</xdr:rowOff>
    </xdr:from>
    <xdr:to>
      <xdr:col>32</xdr:col>
      <xdr:colOff>186689</xdr:colOff>
      <xdr:row>35</xdr:row>
      <xdr:rowOff>57226</xdr:rowOff>
    </xdr:to>
    <xdr:cxnSp macro="">
      <xdr:nvCxnSpPr>
        <xdr:cNvPr id="419" name="直線コネクタ 418"/>
        <xdr:cNvCxnSpPr/>
      </xdr:nvCxnSpPr>
      <xdr:spPr>
        <a:xfrm flipV="1">
          <a:off x="22160864" y="5861478"/>
          <a:ext cx="0" cy="19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61053</xdr:rowOff>
    </xdr:from>
    <xdr:ext cx="534377" cy="259045"/>
    <xdr:sp macro="" textlink="">
      <xdr:nvSpPr>
        <xdr:cNvPr id="420" name="【一般廃棄物処理施設】&#10;一人当たり有形固定資産（償却資産）額最小値テキスト"/>
        <xdr:cNvSpPr txBox="1"/>
      </xdr:nvSpPr>
      <xdr:spPr>
        <a:xfrm>
          <a:off x="22250400" y="60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35</xdr:row>
      <xdr:rowOff>57226</xdr:rowOff>
    </xdr:from>
    <xdr:to>
      <xdr:col>32</xdr:col>
      <xdr:colOff>276225</xdr:colOff>
      <xdr:row>35</xdr:row>
      <xdr:rowOff>57226</xdr:rowOff>
    </xdr:to>
    <xdr:cxnSp macro="">
      <xdr:nvCxnSpPr>
        <xdr:cNvPr id="421" name="直線コネクタ 420"/>
        <xdr:cNvCxnSpPr/>
      </xdr:nvCxnSpPr>
      <xdr:spPr>
        <a:xfrm>
          <a:off x="22072600" y="60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150305</xdr:rowOff>
    </xdr:from>
    <xdr:ext cx="599010" cy="259045"/>
    <xdr:sp macro="" textlink="">
      <xdr:nvSpPr>
        <xdr:cNvPr id="422" name="【一般廃棄物処理施設】&#10;一人当たり有形固定資産（償却資産）額最大値テキスト"/>
        <xdr:cNvSpPr txBox="1"/>
      </xdr:nvSpPr>
      <xdr:spPr>
        <a:xfrm>
          <a:off x="22250400" y="563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34</xdr:row>
      <xdr:rowOff>32178</xdr:rowOff>
    </xdr:from>
    <xdr:to>
      <xdr:col>32</xdr:col>
      <xdr:colOff>276225</xdr:colOff>
      <xdr:row>34</xdr:row>
      <xdr:rowOff>32178</xdr:rowOff>
    </xdr:to>
    <xdr:cxnSp macro="">
      <xdr:nvCxnSpPr>
        <xdr:cNvPr id="423" name="直線コネクタ 422"/>
        <xdr:cNvCxnSpPr/>
      </xdr:nvCxnSpPr>
      <xdr:spPr>
        <a:xfrm>
          <a:off x="22072600" y="586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65026</xdr:rowOff>
    </xdr:from>
    <xdr:ext cx="599010" cy="259045"/>
    <xdr:sp macro="" textlink="">
      <xdr:nvSpPr>
        <xdr:cNvPr id="424" name="【一般廃棄物処理施設】&#10;一人当たり有形固定資産（償却資産）額平均値テキスト"/>
        <xdr:cNvSpPr txBox="1"/>
      </xdr:nvSpPr>
      <xdr:spPr>
        <a:xfrm>
          <a:off x="22250400" y="5894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86599</xdr:rowOff>
    </xdr:from>
    <xdr:to>
      <xdr:col>32</xdr:col>
      <xdr:colOff>238125</xdr:colOff>
      <xdr:row>35</xdr:row>
      <xdr:rowOff>16749</xdr:rowOff>
    </xdr:to>
    <xdr:sp macro="" textlink="">
      <xdr:nvSpPr>
        <xdr:cNvPr id="425" name="フローチャート : 判断 424"/>
        <xdr:cNvSpPr/>
      </xdr:nvSpPr>
      <xdr:spPr>
        <a:xfrm>
          <a:off x="22110700" y="59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113281</xdr:rowOff>
    </xdr:from>
    <xdr:to>
      <xdr:col>31</xdr:col>
      <xdr:colOff>85725</xdr:colOff>
      <xdr:row>42</xdr:row>
      <xdr:rowOff>43431</xdr:rowOff>
    </xdr:to>
    <xdr:sp macro="" textlink="">
      <xdr:nvSpPr>
        <xdr:cNvPr id="426" name="フローチャート : 判断 425"/>
        <xdr:cNvSpPr/>
      </xdr:nvSpPr>
      <xdr:spPr>
        <a:xfrm>
          <a:off x="21272500" y="71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59958</xdr:rowOff>
    </xdr:from>
    <xdr:ext cx="534377" cy="259045"/>
    <xdr:sp macro="" textlink="">
      <xdr:nvSpPr>
        <xdr:cNvPr id="427" name="n_1aveValue【一般廃棄物処理施設】&#10;一人当たり有形固定資産（償却資産）額"/>
        <xdr:cNvSpPr txBox="1"/>
      </xdr:nvSpPr>
      <xdr:spPr>
        <a:xfrm>
          <a:off x="21043411" y="69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152828</xdr:rowOff>
    </xdr:from>
    <xdr:to>
      <xdr:col>32</xdr:col>
      <xdr:colOff>238125</xdr:colOff>
      <xdr:row>34</xdr:row>
      <xdr:rowOff>82978</xdr:rowOff>
    </xdr:to>
    <xdr:sp macro="" textlink="">
      <xdr:nvSpPr>
        <xdr:cNvPr id="433" name="円/楕円 432"/>
        <xdr:cNvSpPr/>
      </xdr:nvSpPr>
      <xdr:spPr>
        <a:xfrm>
          <a:off x="22110700" y="58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105855</xdr:rowOff>
    </xdr:from>
    <xdr:ext cx="599010" cy="259045"/>
    <xdr:sp macro="" textlink="">
      <xdr:nvSpPr>
        <xdr:cNvPr id="434" name="【一般廃棄物処理施設】&#10;一人当たり有形固定資産（償却資産）額該当値テキスト"/>
        <xdr:cNvSpPr txBox="1"/>
      </xdr:nvSpPr>
      <xdr:spPr>
        <a:xfrm>
          <a:off x="22250400" y="576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6" name="直線コネクタ 4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7" name="テキスト ボックス 4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8" name="直線コネクタ 4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9" name="テキスト ボックス 4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0" name="直線コネクタ 4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1" name="テキスト ボックス 4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2" name="直線コネクタ 4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3" name="テキスト ボックス 4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137160</xdr:rowOff>
    </xdr:from>
    <xdr:to>
      <xdr:col>23</xdr:col>
      <xdr:colOff>516889</xdr:colOff>
      <xdr:row>64</xdr:row>
      <xdr:rowOff>91440</xdr:rowOff>
    </xdr:to>
    <xdr:cxnSp macro="">
      <xdr:nvCxnSpPr>
        <xdr:cNvPr id="457" name="直線コネクタ 456"/>
        <xdr:cNvCxnSpPr/>
      </xdr:nvCxnSpPr>
      <xdr:spPr>
        <a:xfrm flipV="1">
          <a:off x="16318864" y="97383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95267</xdr:rowOff>
    </xdr:from>
    <xdr:ext cx="405111" cy="259045"/>
    <xdr:sp macro="" textlink="">
      <xdr:nvSpPr>
        <xdr:cNvPr id="458" name="【保健センター・保健所】&#10;有形固定資産減価償却率最小値テキスト"/>
        <xdr:cNvSpPr txBox="1"/>
      </xdr:nvSpPr>
      <xdr:spPr>
        <a:xfrm>
          <a:off x="164084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64</xdr:row>
      <xdr:rowOff>91440</xdr:rowOff>
    </xdr:from>
    <xdr:to>
      <xdr:col>23</xdr:col>
      <xdr:colOff>606425</xdr:colOff>
      <xdr:row>64</xdr:row>
      <xdr:rowOff>91440</xdr:rowOff>
    </xdr:to>
    <xdr:cxnSp macro="">
      <xdr:nvCxnSpPr>
        <xdr:cNvPr id="459" name="直線コネクタ 458"/>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83837</xdr:rowOff>
    </xdr:from>
    <xdr:ext cx="405111" cy="259045"/>
    <xdr:sp macro="" textlink="">
      <xdr:nvSpPr>
        <xdr:cNvPr id="460" name="【保健センター・保健所】&#10;有形固定資産減価償却率最大値テキスト"/>
        <xdr:cNvSpPr txBox="1"/>
      </xdr:nvSpPr>
      <xdr:spPr>
        <a:xfrm>
          <a:off x="164084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a:t>
          </a:r>
          <a:endParaRPr kumimoji="1" lang="ja-JP" altLang="en-US" sz="1000" b="1">
            <a:latin typeface="ＭＳ Ｐゴシック"/>
          </a:endParaRPr>
        </a:p>
      </xdr:txBody>
    </xdr:sp>
    <xdr:clientData/>
  </xdr:oneCellAnchor>
  <xdr:twoCellAnchor>
    <xdr:from>
      <xdr:col>23</xdr:col>
      <xdr:colOff>428625</xdr:colOff>
      <xdr:row>56</xdr:row>
      <xdr:rowOff>137160</xdr:rowOff>
    </xdr:from>
    <xdr:to>
      <xdr:col>23</xdr:col>
      <xdr:colOff>606425</xdr:colOff>
      <xdr:row>56</xdr:row>
      <xdr:rowOff>137160</xdr:rowOff>
    </xdr:to>
    <xdr:cxnSp macro="">
      <xdr:nvCxnSpPr>
        <xdr:cNvPr id="461" name="直線コネクタ 460"/>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156227</xdr:rowOff>
    </xdr:from>
    <xdr:ext cx="405111" cy="259045"/>
    <xdr:sp macro="" textlink="">
      <xdr:nvSpPr>
        <xdr:cNvPr id="462" name="【保健センター・保健所】&#10;有形固定資産減価償却率平均値テキスト"/>
        <xdr:cNvSpPr txBox="1"/>
      </xdr:nvSpPr>
      <xdr:spPr>
        <a:xfrm>
          <a:off x="164084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xdr:rowOff>
    </xdr:from>
    <xdr:to>
      <xdr:col>23</xdr:col>
      <xdr:colOff>568325</xdr:colOff>
      <xdr:row>61</xdr:row>
      <xdr:rowOff>107950</xdr:rowOff>
    </xdr:to>
    <xdr:sp macro="" textlink="">
      <xdr:nvSpPr>
        <xdr:cNvPr id="463" name="フローチャート : 判断 462"/>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74930</xdr:rowOff>
    </xdr:from>
    <xdr:to>
      <xdr:col>22</xdr:col>
      <xdr:colOff>415925</xdr:colOff>
      <xdr:row>60</xdr:row>
      <xdr:rowOff>5080</xdr:rowOff>
    </xdr:to>
    <xdr:sp macro="" textlink="">
      <xdr:nvSpPr>
        <xdr:cNvPr id="464" name="フローチャート : 判断 463"/>
        <xdr:cNvSpPr/>
      </xdr:nvSpPr>
      <xdr:spPr>
        <a:xfrm>
          <a:off x="15430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465" name="n_1ave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86360</xdr:rowOff>
    </xdr:from>
    <xdr:to>
      <xdr:col>23</xdr:col>
      <xdr:colOff>568325</xdr:colOff>
      <xdr:row>57</xdr:row>
      <xdr:rowOff>16510</xdr:rowOff>
    </xdr:to>
    <xdr:sp macro="" textlink="">
      <xdr:nvSpPr>
        <xdr:cNvPr id="471" name="円/楕円 470"/>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39387</xdr:rowOff>
    </xdr:from>
    <xdr:ext cx="405111" cy="259045"/>
    <xdr:sp macro="" textlink="">
      <xdr:nvSpPr>
        <xdr:cNvPr id="472" name="【保健センター・保健所】&#10;有形固定資産減価償却率該当値テキスト"/>
        <xdr:cNvSpPr txBox="1"/>
      </xdr:nvSpPr>
      <xdr:spPr>
        <a:xfrm>
          <a:off x="164084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0</xdr:rowOff>
    </xdr:to>
    <xdr:cxnSp macro="">
      <xdr:nvCxnSpPr>
        <xdr:cNvPr id="495" name="直線コネクタ 494"/>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7" name="直線コネクタ 49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8"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9" name="直線コネクタ 49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500"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01" name="フローチャート : 判断 500"/>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120650</xdr:rowOff>
    </xdr:from>
    <xdr:to>
      <xdr:col>31</xdr:col>
      <xdr:colOff>85725</xdr:colOff>
      <xdr:row>56</xdr:row>
      <xdr:rowOff>50800</xdr:rowOff>
    </xdr:to>
    <xdr:sp macro="" textlink="">
      <xdr:nvSpPr>
        <xdr:cNvPr id="502" name="フローチャート : 判断 501"/>
        <xdr:cNvSpPr/>
      </xdr:nvSpPr>
      <xdr:spPr>
        <a:xfrm>
          <a:off x="21272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67327</xdr:rowOff>
    </xdr:from>
    <xdr:ext cx="469744" cy="259045"/>
    <xdr:sp macro="" textlink="">
      <xdr:nvSpPr>
        <xdr:cNvPr id="503" name="n_1ave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509" name="円/楕円 508"/>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510" name="【保健センター・保健所】&#10;一人当たり面積該当値テキスト"/>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1" name="テキスト ボックス 52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2" name="直線コネクタ 52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3" name="テキスト ボックス 52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4" name="直線コネクタ 52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5" name="テキスト ボックス 52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6" name="直線コネクタ 52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7" name="テキスト ボックス 52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8" name="直線コネクタ 52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9" name="テキスト ボックス 52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1" name="テキスト ボックス 5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78</xdr:row>
      <xdr:rowOff>42672</xdr:rowOff>
    </xdr:to>
    <xdr:cxnSp macro="">
      <xdr:nvCxnSpPr>
        <xdr:cNvPr id="533" name="直線コネクタ 532"/>
        <xdr:cNvCxnSpPr/>
      </xdr:nvCxnSpPr>
      <xdr:spPr>
        <a:xfrm flipV="1">
          <a:off x="16318864" y="13315187"/>
          <a:ext cx="0" cy="10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98315</xdr:rowOff>
    </xdr:from>
    <xdr:ext cx="405111" cy="259045"/>
    <xdr:sp macro="" textlink="">
      <xdr:nvSpPr>
        <xdr:cNvPr id="534" name="【消防施設】&#10;有形固定資産減価償却率最小値テキスト"/>
        <xdr:cNvSpPr txBox="1"/>
      </xdr:nvSpPr>
      <xdr:spPr>
        <a:xfrm>
          <a:off x="16408400" y="1347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78</xdr:row>
      <xdr:rowOff>42672</xdr:rowOff>
    </xdr:from>
    <xdr:to>
      <xdr:col>23</xdr:col>
      <xdr:colOff>606425</xdr:colOff>
      <xdr:row>78</xdr:row>
      <xdr:rowOff>42672</xdr:rowOff>
    </xdr:to>
    <xdr:cxnSp macro="">
      <xdr:nvCxnSpPr>
        <xdr:cNvPr id="535" name="直線コネクタ 534"/>
        <xdr:cNvCxnSpPr/>
      </xdr:nvCxnSpPr>
      <xdr:spPr>
        <a:xfrm>
          <a:off x="16230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536" name="【消防施設】&#10;有形固定資産減価償却率最大値テキスト"/>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537" name="直線コネクタ 536"/>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142765</xdr:rowOff>
    </xdr:from>
    <xdr:ext cx="405111" cy="259045"/>
    <xdr:sp macro="" textlink="">
      <xdr:nvSpPr>
        <xdr:cNvPr id="538" name="【消防施設】&#10;有形固定資産減価償却率平均値テキスト"/>
        <xdr:cNvSpPr txBox="1"/>
      </xdr:nvSpPr>
      <xdr:spPr>
        <a:xfrm>
          <a:off x="16408400" y="13344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117602</xdr:rowOff>
    </xdr:from>
    <xdr:to>
      <xdr:col>23</xdr:col>
      <xdr:colOff>568325</xdr:colOff>
      <xdr:row>78</xdr:row>
      <xdr:rowOff>47752</xdr:rowOff>
    </xdr:to>
    <xdr:sp macro="" textlink="">
      <xdr:nvSpPr>
        <xdr:cNvPr id="539" name="フローチャート : 判断 538"/>
        <xdr:cNvSpPr/>
      </xdr:nvSpPr>
      <xdr:spPr>
        <a:xfrm>
          <a:off x="16268700" y="133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37592</xdr:rowOff>
    </xdr:from>
    <xdr:to>
      <xdr:col>22</xdr:col>
      <xdr:colOff>415925</xdr:colOff>
      <xdr:row>84</xdr:row>
      <xdr:rowOff>139192</xdr:rowOff>
    </xdr:to>
    <xdr:sp macro="" textlink="">
      <xdr:nvSpPr>
        <xdr:cNvPr id="540" name="フローチャート : 判断 539"/>
        <xdr:cNvSpPr/>
      </xdr:nvSpPr>
      <xdr:spPr>
        <a:xfrm>
          <a:off x="1543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155719</xdr:rowOff>
    </xdr:from>
    <xdr:ext cx="405111" cy="259045"/>
    <xdr:sp macro="" textlink="">
      <xdr:nvSpPr>
        <xdr:cNvPr id="541" name="n_1aveValue【消防施設】&#10;有形固定資産減価償却率"/>
        <xdr:cNvSpPr txBox="1"/>
      </xdr:nvSpPr>
      <xdr:spPr>
        <a:xfrm>
          <a:off x="15266043" y="1421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62737</xdr:rowOff>
    </xdr:from>
    <xdr:to>
      <xdr:col>23</xdr:col>
      <xdr:colOff>568325</xdr:colOff>
      <xdr:row>77</xdr:row>
      <xdr:rowOff>164337</xdr:rowOff>
    </xdr:to>
    <xdr:sp macro="" textlink="">
      <xdr:nvSpPr>
        <xdr:cNvPr id="547" name="円/楕円 546"/>
        <xdr:cNvSpPr/>
      </xdr:nvSpPr>
      <xdr:spPr>
        <a:xfrm>
          <a:off x="16268700" y="13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15764</xdr:rowOff>
    </xdr:from>
    <xdr:ext cx="405111" cy="259045"/>
    <xdr:sp macro="" textlink="">
      <xdr:nvSpPr>
        <xdr:cNvPr id="548" name="【消防施設】&#10;有形固定資産減価償却率該当値テキスト"/>
        <xdr:cNvSpPr txBox="1"/>
      </xdr:nvSpPr>
      <xdr:spPr>
        <a:xfrm>
          <a:off x="16408400" y="132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9" name="テキスト ボックス 55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60" name="直線コネクタ 5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1" name="テキスト ボックス 5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2" name="直線コネクタ 5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3" name="テキスト ボックス 5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4" name="直線コネクタ 5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5" name="テキスト ボックス 5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6" name="直線コネクタ 5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7" name="テキスト ボックス 5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95250</xdr:rowOff>
    </xdr:from>
    <xdr:to>
      <xdr:col>32</xdr:col>
      <xdr:colOff>186689</xdr:colOff>
      <xdr:row>85</xdr:row>
      <xdr:rowOff>26670</xdr:rowOff>
    </xdr:to>
    <xdr:cxnSp macro="">
      <xdr:nvCxnSpPr>
        <xdr:cNvPr id="571" name="直線コネクタ 570"/>
        <xdr:cNvCxnSpPr/>
      </xdr:nvCxnSpPr>
      <xdr:spPr>
        <a:xfrm flipV="1">
          <a:off x="22160864" y="14325600"/>
          <a:ext cx="0" cy="2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72" name="【消防施設】&#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73" name="直線コネクタ 572"/>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41927</xdr:rowOff>
    </xdr:from>
    <xdr:ext cx="469744" cy="259045"/>
    <xdr:sp macro="" textlink="">
      <xdr:nvSpPr>
        <xdr:cNvPr id="574" name="【消防施設】&#10;一人当たり面積最大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83</xdr:row>
      <xdr:rowOff>95250</xdr:rowOff>
    </xdr:from>
    <xdr:to>
      <xdr:col>32</xdr:col>
      <xdr:colOff>276225</xdr:colOff>
      <xdr:row>83</xdr:row>
      <xdr:rowOff>95250</xdr:rowOff>
    </xdr:to>
    <xdr:cxnSp macro="">
      <xdr:nvCxnSpPr>
        <xdr:cNvPr id="575" name="直線コネクタ 574"/>
        <xdr:cNvCxnSpPr/>
      </xdr:nvCxnSpPr>
      <xdr:spPr>
        <a:xfrm>
          <a:off x="22072600" y="1432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160038</xdr:rowOff>
    </xdr:from>
    <xdr:ext cx="469744" cy="259045"/>
    <xdr:sp macro="" textlink="">
      <xdr:nvSpPr>
        <xdr:cNvPr id="576" name="【消防施設】&#10;一人当たり面積平均値テキスト"/>
        <xdr:cNvSpPr txBox="1"/>
      </xdr:nvSpPr>
      <xdr:spPr>
        <a:xfrm>
          <a:off x="222504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577" name="フローチャート : 判断 576"/>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44450</xdr:rowOff>
    </xdr:from>
    <xdr:to>
      <xdr:col>31</xdr:col>
      <xdr:colOff>85725</xdr:colOff>
      <xdr:row>79</xdr:row>
      <xdr:rowOff>146050</xdr:rowOff>
    </xdr:to>
    <xdr:sp macro="" textlink="">
      <xdr:nvSpPr>
        <xdr:cNvPr id="578" name="フローチャート : 判断 577"/>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162577</xdr:rowOff>
    </xdr:from>
    <xdr:ext cx="469744" cy="259045"/>
    <xdr:sp macro="" textlink="">
      <xdr:nvSpPr>
        <xdr:cNvPr id="579" name="n_1aveValue【消防施設】&#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85" name="円/楕円 58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168927</xdr:rowOff>
    </xdr:from>
    <xdr:ext cx="469744" cy="259045"/>
    <xdr:sp macro="" textlink="">
      <xdr:nvSpPr>
        <xdr:cNvPr id="586" name="【消防施設】&#10;一人当たり面積該当値テキスト"/>
        <xdr:cNvSpPr txBox="1"/>
      </xdr:nvSpPr>
      <xdr:spPr>
        <a:xfrm>
          <a:off x="222504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8" name="直線コネクタ 59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9" name="テキスト ボックス 59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00" name="直線コネクタ 59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01" name="テキスト ボックス 60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2" name="直線コネクタ 60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3" name="テキスト ボックス 60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4" name="直線コネクタ 60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5" name="テキスト ボックス 60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7" name="テキスト ボックス 6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103</xdr:row>
      <xdr:rowOff>28194</xdr:rowOff>
    </xdr:to>
    <xdr:cxnSp macro="">
      <xdr:nvCxnSpPr>
        <xdr:cNvPr id="609" name="直線コネクタ 608"/>
        <xdr:cNvCxnSpPr/>
      </xdr:nvCxnSpPr>
      <xdr:spPr>
        <a:xfrm flipV="1">
          <a:off x="16318864" y="17148048"/>
          <a:ext cx="0" cy="539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32021</xdr:rowOff>
    </xdr:from>
    <xdr:ext cx="405111" cy="259045"/>
    <xdr:sp macro="" textlink="">
      <xdr:nvSpPr>
        <xdr:cNvPr id="610" name="【庁舎】&#10;有形固定資産減価償却率最小値テキスト"/>
        <xdr:cNvSpPr txBox="1"/>
      </xdr:nvSpPr>
      <xdr:spPr>
        <a:xfrm>
          <a:off x="16408400" y="176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103</xdr:row>
      <xdr:rowOff>28194</xdr:rowOff>
    </xdr:from>
    <xdr:to>
      <xdr:col>23</xdr:col>
      <xdr:colOff>606425</xdr:colOff>
      <xdr:row>103</xdr:row>
      <xdr:rowOff>28194</xdr:rowOff>
    </xdr:to>
    <xdr:cxnSp macro="">
      <xdr:nvCxnSpPr>
        <xdr:cNvPr id="611" name="直線コネクタ 610"/>
        <xdr:cNvCxnSpPr/>
      </xdr:nvCxnSpPr>
      <xdr:spPr>
        <a:xfrm>
          <a:off x="16230600" y="1768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1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13" name="直線コネクタ 61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102125</xdr:rowOff>
    </xdr:from>
    <xdr:ext cx="405111" cy="259045"/>
    <xdr:sp macro="" textlink="">
      <xdr:nvSpPr>
        <xdr:cNvPr id="614" name="【庁舎】&#10;有形固定資産減価償却率平均値テキスト"/>
        <xdr:cNvSpPr txBox="1"/>
      </xdr:nvSpPr>
      <xdr:spPr>
        <a:xfrm>
          <a:off x="16408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123698</xdr:rowOff>
    </xdr:from>
    <xdr:to>
      <xdr:col>23</xdr:col>
      <xdr:colOff>568325</xdr:colOff>
      <xdr:row>102</xdr:row>
      <xdr:rowOff>53848</xdr:rowOff>
    </xdr:to>
    <xdr:sp macro="" textlink="">
      <xdr:nvSpPr>
        <xdr:cNvPr id="615" name="フローチャート : 判断 614"/>
        <xdr:cNvSpPr/>
      </xdr:nvSpPr>
      <xdr:spPr>
        <a:xfrm>
          <a:off x="16268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59689</xdr:rowOff>
    </xdr:from>
    <xdr:to>
      <xdr:col>22</xdr:col>
      <xdr:colOff>415925</xdr:colOff>
      <xdr:row>107</xdr:row>
      <xdr:rowOff>161289</xdr:rowOff>
    </xdr:to>
    <xdr:sp macro="" textlink="">
      <xdr:nvSpPr>
        <xdr:cNvPr id="616" name="フローチャート : 判断 615"/>
        <xdr:cNvSpPr/>
      </xdr:nvSpPr>
      <xdr:spPr>
        <a:xfrm>
          <a:off x="15430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6366</xdr:rowOff>
    </xdr:from>
    <xdr:ext cx="405111" cy="259045"/>
    <xdr:sp macro="" textlink="">
      <xdr:nvSpPr>
        <xdr:cNvPr id="617" name="n_1aveValue【庁舎】&#10;有形固定資産減価償却率"/>
        <xdr:cNvSpPr txBox="1"/>
      </xdr:nvSpPr>
      <xdr:spPr>
        <a:xfrm>
          <a:off x="15266043"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123698</xdr:rowOff>
    </xdr:from>
    <xdr:to>
      <xdr:col>23</xdr:col>
      <xdr:colOff>568325</xdr:colOff>
      <xdr:row>100</xdr:row>
      <xdr:rowOff>53848</xdr:rowOff>
    </xdr:to>
    <xdr:sp macro="" textlink="">
      <xdr:nvSpPr>
        <xdr:cNvPr id="623" name="円/楕円 622"/>
        <xdr:cNvSpPr/>
      </xdr:nvSpPr>
      <xdr:spPr>
        <a:xfrm>
          <a:off x="162687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76725</xdr:rowOff>
    </xdr:from>
    <xdr:ext cx="405111" cy="259045"/>
    <xdr:sp macro="" textlink="">
      <xdr:nvSpPr>
        <xdr:cNvPr id="624" name="【庁舎】&#10;有形固定資産減価償却率該当値テキスト"/>
        <xdr:cNvSpPr txBox="1"/>
      </xdr:nvSpPr>
      <xdr:spPr>
        <a:xfrm>
          <a:off x="16408400" y="170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9" name="テキスト ボックス 6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1" name="テキスト ボックス 6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3" name="テキスト ボックス 6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167639</xdr:rowOff>
    </xdr:from>
    <xdr:to>
      <xdr:col>32</xdr:col>
      <xdr:colOff>186689</xdr:colOff>
      <xdr:row>108</xdr:row>
      <xdr:rowOff>167639</xdr:rowOff>
    </xdr:to>
    <xdr:cxnSp macro="">
      <xdr:nvCxnSpPr>
        <xdr:cNvPr id="647" name="直線コネクタ 646"/>
        <xdr:cNvCxnSpPr/>
      </xdr:nvCxnSpPr>
      <xdr:spPr>
        <a:xfrm flipV="1">
          <a:off x="22160864" y="173126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xdr:rowOff>
    </xdr:from>
    <xdr:ext cx="469744" cy="259045"/>
    <xdr:sp macro="" textlink="">
      <xdr:nvSpPr>
        <xdr:cNvPr id="648" name="【庁舎】&#10;一人当たり面積最小値テキスト"/>
        <xdr:cNvSpPr txBox="1"/>
      </xdr:nvSpPr>
      <xdr:spPr>
        <a:xfrm>
          <a:off x="222504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108</xdr:row>
      <xdr:rowOff>167639</xdr:rowOff>
    </xdr:from>
    <xdr:to>
      <xdr:col>32</xdr:col>
      <xdr:colOff>276225</xdr:colOff>
      <xdr:row>108</xdr:row>
      <xdr:rowOff>167639</xdr:rowOff>
    </xdr:to>
    <xdr:cxnSp macro="">
      <xdr:nvCxnSpPr>
        <xdr:cNvPr id="649" name="直線コネクタ 648"/>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114316</xdr:rowOff>
    </xdr:from>
    <xdr:ext cx="469744" cy="259045"/>
    <xdr:sp macro="" textlink="">
      <xdr:nvSpPr>
        <xdr:cNvPr id="650" name="【庁舎】&#10;一人当たり面積最大値テキスト"/>
        <xdr:cNvSpPr txBox="1"/>
      </xdr:nvSpPr>
      <xdr:spPr>
        <a:xfrm>
          <a:off x="222504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100</xdr:row>
      <xdr:rowOff>167639</xdr:rowOff>
    </xdr:from>
    <xdr:to>
      <xdr:col>32</xdr:col>
      <xdr:colOff>276225</xdr:colOff>
      <xdr:row>100</xdr:row>
      <xdr:rowOff>167639</xdr:rowOff>
    </xdr:to>
    <xdr:cxnSp macro="">
      <xdr:nvCxnSpPr>
        <xdr:cNvPr id="651" name="直線コネクタ 65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140988</xdr:rowOff>
    </xdr:from>
    <xdr:ext cx="469744" cy="259045"/>
    <xdr:sp macro="" textlink="">
      <xdr:nvSpPr>
        <xdr:cNvPr id="652" name="【庁舎】&#10;一人当たり面積平均値テキスト"/>
        <xdr:cNvSpPr txBox="1"/>
      </xdr:nvSpPr>
      <xdr:spPr>
        <a:xfrm>
          <a:off x="222504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162561</xdr:rowOff>
    </xdr:from>
    <xdr:to>
      <xdr:col>32</xdr:col>
      <xdr:colOff>238125</xdr:colOff>
      <xdr:row>105</xdr:row>
      <xdr:rowOff>92711</xdr:rowOff>
    </xdr:to>
    <xdr:sp macro="" textlink="">
      <xdr:nvSpPr>
        <xdr:cNvPr id="653" name="フローチャート : 判断 652"/>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139700</xdr:rowOff>
    </xdr:from>
    <xdr:to>
      <xdr:col>31</xdr:col>
      <xdr:colOff>85725</xdr:colOff>
      <xdr:row>103</xdr:row>
      <xdr:rowOff>69850</xdr:rowOff>
    </xdr:to>
    <xdr:sp macro="" textlink="">
      <xdr:nvSpPr>
        <xdr:cNvPr id="654" name="フローチャート : 判断 653"/>
        <xdr:cNvSpPr/>
      </xdr:nvSpPr>
      <xdr:spPr>
        <a:xfrm>
          <a:off x="21272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86377</xdr:rowOff>
    </xdr:from>
    <xdr:ext cx="469744" cy="259045"/>
    <xdr:sp macro="" textlink="">
      <xdr:nvSpPr>
        <xdr:cNvPr id="655" name="n_1aveValue【庁舎】&#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116839</xdr:rowOff>
    </xdr:from>
    <xdr:to>
      <xdr:col>32</xdr:col>
      <xdr:colOff>238125</xdr:colOff>
      <xdr:row>101</xdr:row>
      <xdr:rowOff>46989</xdr:rowOff>
    </xdr:to>
    <xdr:sp macro="" textlink="">
      <xdr:nvSpPr>
        <xdr:cNvPr id="661" name="円/楕円 660"/>
        <xdr:cNvSpPr/>
      </xdr:nvSpPr>
      <xdr:spPr>
        <a:xfrm>
          <a:off x="22110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69866</xdr:rowOff>
    </xdr:from>
    <xdr:ext cx="469744" cy="259045"/>
    <xdr:sp macro="" textlink="">
      <xdr:nvSpPr>
        <xdr:cNvPr id="662" name="【庁舎】&#10;一人当たり面積該当値テキスト"/>
        <xdr:cNvSpPr txBox="1"/>
      </xdr:nvSpPr>
      <xdr:spPr>
        <a:xfrm>
          <a:off x="22250400" y="172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図書館については、スイトピアセンター、上石津、墨俣の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館を計上しているが、主となるスイトピアセンターについて耐用年数が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年築）経過しているため償却率が高い。</a:t>
          </a:r>
          <a:endParaRPr lang="ja-JP" altLang="ja-JP" sz="1400">
            <a:effectLst/>
          </a:endParaRPr>
        </a:p>
        <a:p>
          <a:r>
            <a:rPr kumimoji="1" lang="ja-JP" altLang="ja-JP" sz="1100">
              <a:solidFill>
                <a:schemeClr val="dk1"/>
              </a:solidFill>
              <a:effectLst/>
              <a:latin typeface="+mn-lt"/>
              <a:ea typeface="+mn-ea"/>
              <a:cs typeface="+mn-cs"/>
            </a:rPr>
            <a:t>　市民会館については、昭和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年に建築され、耐用年数が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年を経過。一部オイルタンク室を平成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年に新築したことによる償却を残すのみとなっているため償却率が高い。</a:t>
          </a:r>
          <a:endParaRPr lang="ja-JP" altLang="ja-JP" sz="1400">
            <a:effectLst/>
          </a:endParaRPr>
        </a:p>
        <a:p>
          <a:r>
            <a:rPr kumimoji="1" lang="ja-JP" altLang="ja-JP" sz="1100">
              <a:solidFill>
                <a:schemeClr val="dk1"/>
              </a:solidFill>
              <a:effectLst/>
              <a:latin typeface="+mn-lt"/>
              <a:ea typeface="+mn-ea"/>
              <a:cs typeface="+mn-cs"/>
            </a:rPr>
            <a:t>　庁舎については、上石津地域事務所（平成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年築）及び墨俣地域事務所（昭和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年築）は比較的新しいが、本庁舎が償却をほぼ終えているため償却率が高い。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63201123</v>
      </c>
      <c r="BO4" s="381"/>
      <c r="BP4" s="381"/>
      <c r="BQ4" s="381"/>
      <c r="BR4" s="381"/>
      <c r="BS4" s="381"/>
      <c r="BT4" s="381"/>
      <c r="BU4" s="382"/>
      <c r="BV4" s="380">
        <v>62428862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6.1</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61028056</v>
      </c>
      <c r="BO5" s="418"/>
      <c r="BP5" s="418"/>
      <c r="BQ5" s="418"/>
      <c r="BR5" s="418"/>
      <c r="BS5" s="418"/>
      <c r="BT5" s="418"/>
      <c r="BU5" s="419"/>
      <c r="BV5" s="417">
        <v>60064112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2173067</v>
      </c>
      <c r="BO6" s="418"/>
      <c r="BP6" s="418"/>
      <c r="BQ6" s="418"/>
      <c r="BR6" s="418"/>
      <c r="BS6" s="418"/>
      <c r="BT6" s="418"/>
      <c r="BU6" s="419"/>
      <c r="BV6" s="417">
        <v>2364750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91.8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45936</v>
      </c>
      <c r="BO7" s="418"/>
      <c r="BP7" s="418"/>
      <c r="BQ7" s="418"/>
      <c r="BR7" s="418"/>
      <c r="BS7" s="418"/>
      <c r="BT7" s="418"/>
      <c r="BU7" s="419"/>
      <c r="BV7" s="417">
        <v>49498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34886563</v>
      </c>
      <c r="CU7" s="418"/>
      <c r="CV7" s="418"/>
      <c r="CW7" s="418"/>
      <c r="CX7" s="418"/>
      <c r="CY7" s="418"/>
      <c r="CZ7" s="418"/>
      <c r="DA7" s="419"/>
      <c r="DB7" s="417">
        <v>34570678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2127131</v>
      </c>
      <c r="BO8" s="418"/>
      <c r="BP8" s="418"/>
      <c r="BQ8" s="418"/>
      <c r="BR8" s="418"/>
      <c r="BS8" s="418"/>
      <c r="BT8" s="418"/>
      <c r="BU8" s="419"/>
      <c r="BV8" s="417">
        <v>2315252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0.89</v>
      </c>
      <c r="CU8" s="458"/>
      <c r="CV8" s="458"/>
      <c r="CW8" s="458"/>
      <c r="CX8" s="458"/>
      <c r="CY8" s="458"/>
      <c r="CZ8" s="458"/>
      <c r="DA8" s="459"/>
      <c r="DB8" s="457">
        <v>0.89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159879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-188121</v>
      </c>
      <c r="BO9" s="418"/>
      <c r="BP9" s="418"/>
      <c r="BQ9" s="418"/>
      <c r="BR9" s="418"/>
      <c r="BS9" s="418"/>
      <c r="BT9" s="418"/>
      <c r="BU9" s="419"/>
      <c r="BV9" s="417">
        <v>236919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12.7</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161160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308700</v>
      </c>
      <c r="BO10" s="418"/>
      <c r="BP10" s="418"/>
      <c r="BQ10" s="418"/>
      <c r="BR10" s="418"/>
      <c r="BS10" s="418"/>
      <c r="BT10" s="418"/>
      <c r="BU10" s="419"/>
      <c r="BV10" s="417">
        <v>512200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162038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v>300000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157624</v>
      </c>
      <c r="S13" s="499"/>
      <c r="T13" s="499"/>
      <c r="U13" s="499"/>
      <c r="V13" s="500"/>
      <c r="W13" s="433" t="s">
        <v>124</v>
      </c>
      <c r="X13" s="434"/>
      <c r="Y13" s="434"/>
      <c r="Z13" s="434"/>
      <c r="AA13" s="434"/>
      <c r="AB13" s="424"/>
      <c r="AC13" s="468">
        <v>1169</v>
      </c>
      <c r="AD13" s="469"/>
      <c r="AE13" s="469"/>
      <c r="AF13" s="469"/>
      <c r="AG13" s="508"/>
      <c r="AH13" s="468">
        <v>1135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-279421</v>
      </c>
      <c r="BO13" s="418"/>
      <c r="BP13" s="418"/>
      <c r="BQ13" s="418"/>
      <c r="BR13" s="418"/>
      <c r="BS13" s="418"/>
      <c r="BT13" s="418"/>
      <c r="BU13" s="419"/>
      <c r="BV13" s="417">
        <v>449119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0.9</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162395</v>
      </c>
      <c r="S14" s="499"/>
      <c r="T14" s="499"/>
      <c r="U14" s="499"/>
      <c r="V14" s="500"/>
      <c r="W14" s="407"/>
      <c r="X14" s="408"/>
      <c r="Y14" s="408"/>
      <c r="Z14" s="408"/>
      <c r="AA14" s="408"/>
      <c r="AB14" s="397"/>
      <c r="AC14" s="501">
        <v>1.5</v>
      </c>
      <c r="AD14" s="502"/>
      <c r="AE14" s="502"/>
      <c r="AF14" s="502"/>
      <c r="AG14" s="503"/>
      <c r="AH14" s="501">
        <v>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15.6</v>
      </c>
      <c r="CU14" s="513"/>
      <c r="CV14" s="513"/>
      <c r="CW14" s="513"/>
      <c r="CX14" s="513"/>
      <c r="CY14" s="513"/>
      <c r="CZ14" s="513"/>
      <c r="DA14" s="514"/>
      <c r="DB14" s="512">
        <v>13.3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158120</v>
      </c>
      <c r="S15" s="499"/>
      <c r="T15" s="499"/>
      <c r="U15" s="499"/>
      <c r="V15" s="500"/>
      <c r="W15" s="433" t="s">
        <v>131</v>
      </c>
      <c r="X15" s="434"/>
      <c r="Y15" s="434"/>
      <c r="Z15" s="434"/>
      <c r="AA15" s="434"/>
      <c r="AB15" s="424"/>
      <c r="AC15" s="468">
        <v>25646</v>
      </c>
      <c r="AD15" s="469"/>
      <c r="AE15" s="469"/>
      <c r="AF15" s="469"/>
      <c r="AG15" s="508"/>
      <c r="AH15" s="468">
        <v>25228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22706635</v>
      </c>
      <c r="BO15" s="381"/>
      <c r="BP15" s="381"/>
      <c r="BQ15" s="381"/>
      <c r="BR15" s="381"/>
      <c r="BS15" s="381"/>
      <c r="BT15" s="381"/>
      <c r="BU15" s="382"/>
      <c r="BV15" s="380">
        <v>21614591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33.6</v>
      </c>
      <c r="AD16" s="502"/>
      <c r="AE16" s="502"/>
      <c r="AF16" s="502"/>
      <c r="AG16" s="503"/>
      <c r="AH16" s="501">
        <v>34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25357115</v>
      </c>
      <c r="BO16" s="418"/>
      <c r="BP16" s="418"/>
      <c r="BQ16" s="418"/>
      <c r="BR16" s="418"/>
      <c r="BS16" s="418"/>
      <c r="BT16" s="418"/>
      <c r="BU16" s="419"/>
      <c r="BV16" s="417">
        <v>24550951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49431</v>
      </c>
      <c r="AD17" s="469"/>
      <c r="AE17" s="469"/>
      <c r="AF17" s="469"/>
      <c r="AG17" s="508"/>
      <c r="AH17" s="468">
        <v>47735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29252534</v>
      </c>
      <c r="BO17" s="418"/>
      <c r="BP17" s="418"/>
      <c r="BQ17" s="418"/>
      <c r="BR17" s="418"/>
      <c r="BS17" s="418"/>
      <c r="BT17" s="418"/>
      <c r="BU17" s="419"/>
      <c r="BV17" s="417">
        <v>27754644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206.57</v>
      </c>
      <c r="M18" s="530"/>
      <c r="N18" s="530"/>
      <c r="O18" s="530"/>
      <c r="P18" s="530"/>
      <c r="Q18" s="530"/>
      <c r="R18" s="531"/>
      <c r="S18" s="531"/>
      <c r="T18" s="531"/>
      <c r="U18" s="531"/>
      <c r="V18" s="532"/>
      <c r="W18" s="435"/>
      <c r="X18" s="436"/>
      <c r="Y18" s="436"/>
      <c r="Z18" s="436"/>
      <c r="AA18" s="436"/>
      <c r="AB18" s="427"/>
      <c r="AC18" s="533">
        <v>64.8</v>
      </c>
      <c r="AD18" s="534"/>
      <c r="AE18" s="534"/>
      <c r="AF18" s="534"/>
      <c r="AG18" s="535"/>
      <c r="AH18" s="533">
        <v>64.400000000000006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31011735</v>
      </c>
      <c r="BO18" s="418"/>
      <c r="BP18" s="418"/>
      <c r="BQ18" s="418"/>
      <c r="BR18" s="418"/>
      <c r="BS18" s="418"/>
      <c r="BT18" s="418"/>
      <c r="BU18" s="419"/>
      <c r="BV18" s="417">
        <v>31181548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774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40792208</v>
      </c>
      <c r="BO19" s="418"/>
      <c r="BP19" s="418"/>
      <c r="BQ19" s="418"/>
      <c r="BR19" s="418"/>
      <c r="BS19" s="418"/>
      <c r="BT19" s="418"/>
      <c r="BU19" s="419"/>
      <c r="BV19" s="417">
        <v>42209834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60085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65501820</v>
      </c>
      <c r="BO23" s="418"/>
      <c r="BP23" s="418"/>
      <c r="BQ23" s="418"/>
      <c r="BR23" s="418"/>
      <c r="BS23" s="418"/>
      <c r="BT23" s="418"/>
      <c r="BU23" s="419"/>
      <c r="BV23" s="417">
        <v>63285252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8968</v>
      </c>
      <c r="R24" s="469"/>
      <c r="S24" s="469"/>
      <c r="T24" s="469"/>
      <c r="U24" s="469"/>
      <c r="V24" s="508"/>
      <c r="W24" s="563"/>
      <c r="X24" s="551"/>
      <c r="Y24" s="552"/>
      <c r="Z24" s="467" t="s">
        <v>155</v>
      </c>
      <c r="AA24" s="447"/>
      <c r="AB24" s="447"/>
      <c r="AC24" s="447"/>
      <c r="AD24" s="447"/>
      <c r="AE24" s="447"/>
      <c r="AF24" s="447"/>
      <c r="AG24" s="448"/>
      <c r="AH24" s="468">
        <v>966</v>
      </c>
      <c r="AI24" s="469"/>
      <c r="AJ24" s="469"/>
      <c r="AK24" s="469"/>
      <c r="AL24" s="508"/>
      <c r="AM24" s="468">
        <v>2994600</v>
      </c>
      <c r="AN24" s="469"/>
      <c r="AO24" s="469"/>
      <c r="AP24" s="469"/>
      <c r="AQ24" s="469"/>
      <c r="AR24" s="508"/>
      <c r="AS24" s="468">
        <v>3100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28851896</v>
      </c>
      <c r="BO24" s="418"/>
      <c r="BP24" s="418"/>
      <c r="BQ24" s="418"/>
      <c r="BR24" s="418"/>
      <c r="BS24" s="418"/>
      <c r="BT24" s="418"/>
      <c r="BU24" s="419"/>
      <c r="BV24" s="417">
        <v>31502461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8091</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12742737</v>
      </c>
      <c r="BO25" s="381"/>
      <c r="BP25" s="381"/>
      <c r="BQ25" s="381"/>
      <c r="BR25" s="381"/>
      <c r="BS25" s="381"/>
      <c r="BT25" s="381"/>
      <c r="BU25" s="382"/>
      <c r="BV25" s="380">
        <v>18663854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6546</v>
      </c>
      <c r="R26" s="469"/>
      <c r="S26" s="469"/>
      <c r="T26" s="469"/>
      <c r="U26" s="469"/>
      <c r="V26" s="508"/>
      <c r="W26" s="563"/>
      <c r="X26" s="551"/>
      <c r="Y26" s="552"/>
      <c r="Z26" s="467" t="s">
        <v>161</v>
      </c>
      <c r="AA26" s="573"/>
      <c r="AB26" s="573"/>
      <c r="AC26" s="573"/>
      <c r="AD26" s="573"/>
      <c r="AE26" s="573"/>
      <c r="AF26" s="573"/>
      <c r="AG26" s="574"/>
      <c r="AH26" s="468">
        <v>190</v>
      </c>
      <c r="AI26" s="469"/>
      <c r="AJ26" s="469"/>
      <c r="AK26" s="469"/>
      <c r="AL26" s="508"/>
      <c r="AM26" s="468">
        <v>548150</v>
      </c>
      <c r="AN26" s="469"/>
      <c r="AO26" s="469"/>
      <c r="AP26" s="469"/>
      <c r="AQ26" s="469"/>
      <c r="AR26" s="508"/>
      <c r="AS26" s="468">
        <v>2885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80000</v>
      </c>
      <c r="BO26" s="418"/>
      <c r="BP26" s="418"/>
      <c r="BQ26" s="418"/>
      <c r="BR26" s="418"/>
      <c r="BS26" s="418"/>
      <c r="BT26" s="418"/>
      <c r="BU26" s="419"/>
      <c r="BV26" s="417">
        <v>80000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6300</v>
      </c>
      <c r="R27" s="469"/>
      <c r="S27" s="469"/>
      <c r="T27" s="469"/>
      <c r="U27" s="469"/>
      <c r="V27" s="508"/>
      <c r="W27" s="563"/>
      <c r="X27" s="551"/>
      <c r="Y27" s="552"/>
      <c r="Z27" s="467" t="s">
        <v>164</v>
      </c>
      <c r="AA27" s="447"/>
      <c r="AB27" s="447"/>
      <c r="AC27" s="447"/>
      <c r="AD27" s="447"/>
      <c r="AE27" s="447"/>
      <c r="AF27" s="447"/>
      <c r="AG27" s="448"/>
      <c r="AH27" s="468">
        <v>90</v>
      </c>
      <c r="AI27" s="469"/>
      <c r="AJ27" s="469"/>
      <c r="AK27" s="469"/>
      <c r="AL27" s="508"/>
      <c r="AM27" s="468">
        <v>259662</v>
      </c>
      <c r="AN27" s="469"/>
      <c r="AO27" s="469"/>
      <c r="AP27" s="469"/>
      <c r="AQ27" s="469"/>
      <c r="AR27" s="508"/>
      <c r="AS27" s="468">
        <v>2885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5790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4424000</v>
      </c>
      <c r="BO28" s="381"/>
      <c r="BP28" s="381"/>
      <c r="BQ28" s="381"/>
      <c r="BR28" s="381"/>
      <c r="BS28" s="381"/>
      <c r="BT28" s="381"/>
      <c r="BU28" s="382"/>
      <c r="BV28" s="380">
        <v>4515300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22</v>
      </c>
      <c r="M29" s="469"/>
      <c r="N29" s="469"/>
      <c r="O29" s="469"/>
      <c r="P29" s="508"/>
      <c r="Q29" s="468">
        <v>5530</v>
      </c>
      <c r="R29" s="469"/>
      <c r="S29" s="469"/>
      <c r="T29" s="469"/>
      <c r="U29" s="469"/>
      <c r="V29" s="508"/>
      <c r="W29" s="564"/>
      <c r="X29" s="565"/>
      <c r="Y29" s="566"/>
      <c r="Z29" s="467" t="s">
        <v>171</v>
      </c>
      <c r="AA29" s="447"/>
      <c r="AB29" s="447"/>
      <c r="AC29" s="447"/>
      <c r="AD29" s="447"/>
      <c r="AE29" s="447"/>
      <c r="AF29" s="447"/>
      <c r="AG29" s="448"/>
      <c r="AH29" s="468">
        <v>1056</v>
      </c>
      <c r="AI29" s="469"/>
      <c r="AJ29" s="469"/>
      <c r="AK29" s="469"/>
      <c r="AL29" s="508"/>
      <c r="AM29" s="468">
        <v>3254262</v>
      </c>
      <c r="AN29" s="469"/>
      <c r="AO29" s="469"/>
      <c r="AP29" s="469"/>
      <c r="AQ29" s="469"/>
      <c r="AR29" s="508"/>
      <c r="AS29" s="468">
        <v>3082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615900</v>
      </c>
      <c r="BO29" s="418"/>
      <c r="BP29" s="418"/>
      <c r="BQ29" s="418"/>
      <c r="BR29" s="418"/>
      <c r="BS29" s="418"/>
      <c r="BT29" s="418"/>
      <c r="BU29" s="419"/>
      <c r="BV29" s="417">
        <v>614900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6625555</v>
      </c>
      <c r="BO30" s="587"/>
      <c r="BP30" s="587"/>
      <c r="BQ30" s="587"/>
      <c r="BR30" s="587"/>
      <c r="BS30" s="587"/>
      <c r="BT30" s="587"/>
      <c r="BU30" s="588"/>
      <c r="BV30" s="586">
        <v>5898539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交通災害共済事業会計</v>
      </c>
      <c r="X34" s="599"/>
      <c r="Y34" s="599"/>
      <c r="Z34" s="599"/>
      <c r="AA34" s="599"/>
      <c r="AB34" s="599"/>
      <c r="AC34" s="599"/>
      <c r="AD34" s="599"/>
      <c r="AE34" s="599"/>
      <c r="AF34" s="599"/>
      <c r="AG34" s="599"/>
      <c r="AH34" s="599"/>
      <c r="AI34" s="599"/>
      <c r="AJ34" s="599"/>
      <c r="AK34" s="599"/>
      <c r="AL34" s="167"/>
      <c r="AM34" s="598">
        <f>IF(AO34="","",MAX(C34:D43,U34:V43)+1)</f>
        <v>12</v>
      </c>
      <c r="AN34" s="598"/>
      <c r="AO34" s="599" t="str">
        <f>IF('各会計、関係団体の財政状況及び健全化判断比率'!B35="","",'各会計、関係団体の財政状況及び健全化判断比率'!B35)</f>
        <v>病院事業会計</v>
      </c>
      <c r="AP34" s="599"/>
      <c r="AQ34" s="599"/>
      <c r="AR34" s="599"/>
      <c r="AS34" s="599"/>
      <c r="AT34" s="599"/>
      <c r="AU34" s="599"/>
      <c r="AV34" s="599"/>
      <c r="AW34" s="599"/>
      <c r="AX34" s="599"/>
      <c r="AY34" s="599"/>
      <c r="AZ34" s="599"/>
      <c r="BA34" s="599"/>
      <c r="BB34" s="599"/>
      <c r="BC34" s="599"/>
      <c r="BD34" s="167"/>
      <c r="BE34" s="598">
        <f>IF(BG34="","",MAX(C34:D43,U34:V43,AM34:AN43)+1)</f>
        <v>14</v>
      </c>
      <c r="BF34" s="598"/>
      <c r="BG34" s="599" t="str">
        <f>IF('各会計、関係団体の財政状況及び健全化判断比率'!B37="","",'各会計、関係団体の財政状況及び健全化判断比率'!B37)</f>
        <v>簡易水道事業会計</v>
      </c>
      <c r="BH34" s="599"/>
      <c r="BI34" s="599"/>
      <c r="BJ34" s="599"/>
      <c r="BK34" s="599"/>
      <c r="BL34" s="599"/>
      <c r="BM34" s="599"/>
      <c r="BN34" s="599"/>
      <c r="BO34" s="599"/>
      <c r="BP34" s="599"/>
      <c r="BQ34" s="599"/>
      <c r="BR34" s="599"/>
      <c r="BS34" s="599"/>
      <c r="BT34" s="599"/>
      <c r="BU34" s="599"/>
      <c r="BV34" s="167"/>
      <c r="BW34" s="598">
        <f>IF(BY34="","",MAX(C34:D43,U34:V43,AM34:AN43,BE34:BF43)+1)</f>
        <v>19</v>
      </c>
      <c r="BX34" s="598"/>
      <c r="BY34" s="599" t="str">
        <f>IF('各会計、関係団体の財政状況及び健全化判断比率'!B68="","",'各会計、関係団体の財政状況及び健全化判断比率'!B68)</f>
        <v>大垣消防組合</v>
      </c>
      <c r="BZ34" s="599"/>
      <c r="CA34" s="599"/>
      <c r="CB34" s="599"/>
      <c r="CC34" s="599"/>
      <c r="CD34" s="599"/>
      <c r="CE34" s="599"/>
      <c r="CF34" s="599"/>
      <c r="CG34" s="599"/>
      <c r="CH34" s="599"/>
      <c r="CI34" s="599"/>
      <c r="CJ34" s="599"/>
      <c r="CK34" s="599"/>
      <c r="CL34" s="599"/>
      <c r="CM34" s="599"/>
      <c r="CN34" s="167"/>
      <c r="CO34" s="598">
        <f>IF(CQ34="","",MAX(C34:D43,U34:V43,AM34:AN43,BE34:BF43,BW34:BX43)+1)</f>
        <v>29</v>
      </c>
      <c r="CP34" s="598"/>
      <c r="CQ34" s="599" t="str">
        <f>IF('各会計、関係団体の財政状況及び健全化判断比率'!BS7="","",'各会計、関係団体の財政状況及び健全化判断比率'!BS7)</f>
        <v>大垣市勤労者福祉サービスセンター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物品調達会計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国民健康保険事業会計</v>
      </c>
      <c r="X35" s="599"/>
      <c r="Y35" s="599"/>
      <c r="Z35" s="599"/>
      <c r="AA35" s="599"/>
      <c r="AB35" s="599"/>
      <c r="AC35" s="599"/>
      <c r="AD35" s="599"/>
      <c r="AE35" s="599"/>
      <c r="AF35" s="599"/>
      <c r="AG35" s="599"/>
      <c r="AH35" s="599"/>
      <c r="AI35" s="599"/>
      <c r="AJ35" s="599"/>
      <c r="AK35" s="599"/>
      <c r="AL35" s="167"/>
      <c r="AM35" s="598">
        <f t="shared" ref="AM35:AM43" si="0">IF(AO35="","",AM34+1)</f>
        <v>13</v>
      </c>
      <c r="AN35" s="598"/>
      <c r="AO35" s="599" t="str">
        <f>IF('各会計、関係団体の財政状況及び健全化判断比率'!B36="","",'各会計、関係団体の財政状況及び健全化判断比率'!B36)</f>
        <v>水道事業会計</v>
      </c>
      <c r="AP35" s="599"/>
      <c r="AQ35" s="599"/>
      <c r="AR35" s="599"/>
      <c r="AS35" s="599"/>
      <c r="AT35" s="599"/>
      <c r="AU35" s="599"/>
      <c r="AV35" s="599"/>
      <c r="AW35" s="599"/>
      <c r="AX35" s="599"/>
      <c r="AY35" s="599"/>
      <c r="AZ35" s="599"/>
      <c r="BA35" s="599"/>
      <c r="BB35" s="599"/>
      <c r="BC35" s="599"/>
      <c r="BD35" s="167"/>
      <c r="BE35" s="598">
        <f t="shared" ref="BE35:BE43" si="1">IF(BG35="","",BE34+1)</f>
        <v>15</v>
      </c>
      <c r="BF35" s="598"/>
      <c r="BG35" s="599" t="str">
        <f>IF('各会計、関係団体の財政状況及び健全化判断比率'!B38="","",'各会計、関係団体の財政状況及び健全化判断比率'!B38)</f>
        <v>公設地方卸売市場事業会計</v>
      </c>
      <c r="BH35" s="599"/>
      <c r="BI35" s="599"/>
      <c r="BJ35" s="599"/>
      <c r="BK35" s="599"/>
      <c r="BL35" s="599"/>
      <c r="BM35" s="599"/>
      <c r="BN35" s="599"/>
      <c r="BO35" s="599"/>
      <c r="BP35" s="599"/>
      <c r="BQ35" s="599"/>
      <c r="BR35" s="599"/>
      <c r="BS35" s="599"/>
      <c r="BT35" s="599"/>
      <c r="BU35" s="599"/>
      <c r="BV35" s="167"/>
      <c r="BW35" s="598">
        <f t="shared" ref="BW35:BW43" si="2">IF(BY35="","",BW34+1)</f>
        <v>20</v>
      </c>
      <c r="BX35" s="598"/>
      <c r="BY35" s="599" t="str">
        <f>IF('各会計、関係団体の財政状況及び健全化判断比率'!B69="","",'各会計、関係団体の財政状況及び健全化判断比率'!B69)</f>
        <v>大垣衛生施設組合</v>
      </c>
      <c r="BZ35" s="599"/>
      <c r="CA35" s="599"/>
      <c r="CB35" s="599"/>
      <c r="CC35" s="599"/>
      <c r="CD35" s="599"/>
      <c r="CE35" s="599"/>
      <c r="CF35" s="599"/>
      <c r="CG35" s="599"/>
      <c r="CH35" s="599"/>
      <c r="CI35" s="599"/>
      <c r="CJ35" s="599"/>
      <c r="CK35" s="599"/>
      <c r="CL35" s="599"/>
      <c r="CM35" s="599"/>
      <c r="CN35" s="167"/>
      <c r="CO35" s="598">
        <f t="shared" ref="CO35:CO43" si="3">IF(CQ35="","",CO34+1)</f>
        <v>30</v>
      </c>
      <c r="CP35" s="598"/>
      <c r="CQ35" s="599" t="str">
        <f>IF('各会計、関係団体の財政状況及び健全化判断比率'!BS8="","",'各会計、関係団体の財政状況及び健全化判断比率'!BS8)</f>
        <v>大垣市文化事業団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公共用地先行取得事業会計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国民健康保険直営診療施設事業会計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16</v>
      </c>
      <c r="BF36" s="598"/>
      <c r="BG36" s="599" t="str">
        <f>IF('各会計、関係団体の財政状況及び健全化判断比率'!B39="","",'各会計、関係団体の財政状況及び健全化判断比率'!B39)</f>
        <v>公共下水道事業会計</v>
      </c>
      <c r="BH36" s="599"/>
      <c r="BI36" s="599"/>
      <c r="BJ36" s="599"/>
      <c r="BK36" s="599"/>
      <c r="BL36" s="599"/>
      <c r="BM36" s="599"/>
      <c r="BN36" s="599"/>
      <c r="BO36" s="599"/>
      <c r="BP36" s="599"/>
      <c r="BQ36" s="599"/>
      <c r="BR36" s="599"/>
      <c r="BS36" s="599"/>
      <c r="BT36" s="599"/>
      <c r="BU36" s="599"/>
      <c r="BV36" s="167"/>
      <c r="BW36" s="598">
        <f t="shared" si="2"/>
        <v>21</v>
      </c>
      <c r="BX36" s="598"/>
      <c r="BY36" s="599" t="str">
        <f>IF('各会計、関係団体の財政状況及び健全化判断比率'!B70="","",'各会計、関係団体の財政状況及び健全化判断比率'!B70)</f>
        <v>西南濃粗大廃棄物処理組合</v>
      </c>
      <c r="BZ36" s="599"/>
      <c r="CA36" s="599"/>
      <c r="CB36" s="599"/>
      <c r="CC36" s="599"/>
      <c r="CD36" s="599"/>
      <c r="CE36" s="599"/>
      <c r="CF36" s="599"/>
      <c r="CG36" s="599"/>
      <c r="CH36" s="599"/>
      <c r="CI36" s="599"/>
      <c r="CJ36" s="599"/>
      <c r="CK36" s="599"/>
      <c r="CL36" s="599"/>
      <c r="CM36" s="599"/>
      <c r="CN36" s="167"/>
      <c r="CO36" s="598">
        <f t="shared" si="3"/>
        <v>31</v>
      </c>
      <c r="CP36" s="598"/>
      <c r="CQ36" s="599" t="str">
        <f>IF('各会計、関係団体の財政状況及び健全化判断比率'!BS9="","",'各会計、関係団体の財政状況及び健全化判断比率'!BS9)</f>
        <v>大垣地方市場冷蔵</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市行造林事業会計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後期高齢者医療事業会計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17</v>
      </c>
      <c r="BF37" s="598"/>
      <c r="BG37" s="599" t="str">
        <f>IF('各会計、関係団体の財政状況及び健全化判断比率'!B40="","",'各会計、関係団体の財政状況及び健全化判断比率'!B40)</f>
        <v>特定環境保全公共下水道事業会計</v>
      </c>
      <c r="BH37" s="599"/>
      <c r="BI37" s="599"/>
      <c r="BJ37" s="599"/>
      <c r="BK37" s="599"/>
      <c r="BL37" s="599"/>
      <c r="BM37" s="599"/>
      <c r="BN37" s="599"/>
      <c r="BO37" s="599"/>
      <c r="BP37" s="599"/>
      <c r="BQ37" s="599"/>
      <c r="BR37" s="599"/>
      <c r="BS37" s="599"/>
      <c r="BT37" s="599"/>
      <c r="BU37" s="599"/>
      <c r="BV37" s="167"/>
      <c r="BW37" s="598">
        <f t="shared" si="2"/>
        <v>22</v>
      </c>
      <c r="BX37" s="598"/>
      <c r="BY37" s="599" t="str">
        <f>IF('各会計、関係団体の財政状況及び健全化判断比率'!B71="","",'各会計、関係団体の財政状況及び健全化判断比率'!B71)</f>
        <v>西濃環境整備組合</v>
      </c>
      <c r="BZ37" s="599"/>
      <c r="CA37" s="599"/>
      <c r="CB37" s="599"/>
      <c r="CC37" s="599"/>
      <c r="CD37" s="599"/>
      <c r="CE37" s="599"/>
      <c r="CF37" s="599"/>
      <c r="CG37" s="599"/>
      <c r="CH37" s="599"/>
      <c r="CI37" s="599"/>
      <c r="CJ37" s="599"/>
      <c r="CK37" s="599"/>
      <c r="CL37" s="599"/>
      <c r="CM37" s="599"/>
      <c r="CN37" s="167"/>
      <c r="CO37" s="598">
        <f t="shared" si="3"/>
        <v>32</v>
      </c>
      <c r="CP37" s="598"/>
      <c r="CQ37" s="599" t="str">
        <f>IF('各会計、関係団体の財政状況及び健全化判断比率'!BS10="","",'各会計、関係団体の財政状況及び健全化判断比率'!BS10)</f>
        <v>大垣市土地開発公社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介護保険事業会計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18</v>
      </c>
      <c r="BF38" s="598"/>
      <c r="BG38" s="599" t="str">
        <f>IF('各会計、関係団体の財政状況及び健全化判断比率'!B41="","",'各会計、関係団体の財政状況及び健全化判断比率'!B41)</f>
        <v>農業集落排水事業会計</v>
      </c>
      <c r="BH38" s="599"/>
      <c r="BI38" s="599"/>
      <c r="BJ38" s="599"/>
      <c r="BK38" s="599"/>
      <c r="BL38" s="599"/>
      <c r="BM38" s="599"/>
      <c r="BN38" s="599"/>
      <c r="BO38" s="599"/>
      <c r="BP38" s="599"/>
      <c r="BQ38" s="599"/>
      <c r="BR38" s="599"/>
      <c r="BS38" s="599"/>
      <c r="BT38" s="599"/>
      <c r="BU38" s="599"/>
      <c r="BV38" s="167"/>
      <c r="BW38" s="598">
        <f t="shared" si="2"/>
        <v>23</v>
      </c>
      <c r="BX38" s="598"/>
      <c r="BY38" s="599" t="str">
        <f>IF('各会計、関係団体の財政状況及び健全化判断比率'!B72="","",'各会計、関係団体の財政状況及び健全化判断比率'!B72)</f>
        <v>西南濃老人福祉施設事務組合</v>
      </c>
      <c r="BZ38" s="599"/>
      <c r="CA38" s="599"/>
      <c r="CB38" s="599"/>
      <c r="CC38" s="599"/>
      <c r="CD38" s="599"/>
      <c r="CE38" s="599"/>
      <c r="CF38" s="599"/>
      <c r="CG38" s="599"/>
      <c r="CH38" s="599"/>
      <c r="CI38" s="599"/>
      <c r="CJ38" s="599"/>
      <c r="CK38" s="599"/>
      <c r="CL38" s="599"/>
      <c r="CM38" s="599"/>
      <c r="CN38" s="167"/>
      <c r="CO38" s="598">
        <f t="shared" si="3"/>
        <v>33</v>
      </c>
      <c r="CP38" s="598"/>
      <c r="CQ38" s="599" t="str">
        <f>IF('各会計、関係団体の財政状況及び健全化判断比率'!BS11="","",'各会計、関係団体の財政状況及び健全化判断比率'!BS11)</f>
        <v>かみいしづ緑の村公社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10</v>
      </c>
      <c r="V39" s="598"/>
      <c r="W39" s="599" t="str">
        <f>IF('各会計、関係団体の財政状況及び健全化判断比率'!B33="","",'各会計、関係団体の財政状況及び健全化判断比率'!B33)</f>
        <v>駐車場事業会計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24</v>
      </c>
      <c r="BX39" s="598"/>
      <c r="BY39" s="599" t="str">
        <f>IF('各会計、関係団体の財政状況及び健全化判断比率'!B73="","",'各会計、関係団体の財政状況及び健全化判断比率'!B73)</f>
        <v>あすわ苑老人福祉施設事務組合</v>
      </c>
      <c r="BZ39" s="599"/>
      <c r="CA39" s="599"/>
      <c r="CB39" s="599"/>
      <c r="CC39" s="599"/>
      <c r="CD39" s="599"/>
      <c r="CE39" s="599"/>
      <c r="CF39" s="599"/>
      <c r="CG39" s="599"/>
      <c r="CH39" s="599"/>
      <c r="CI39" s="599"/>
      <c r="CJ39" s="599"/>
      <c r="CK39" s="599"/>
      <c r="CL39" s="599"/>
      <c r="CM39" s="599"/>
      <c r="CN39" s="167"/>
      <c r="CO39" s="598">
        <f t="shared" si="3"/>
        <v>34</v>
      </c>
      <c r="CP39" s="598"/>
      <c r="CQ39" s="599" t="str">
        <f>IF('各会計、関係団体の財政状況及び健全化判断比率'!BS12="","",'各会計、関係団体の財政状況及び健全化判断比率'!BS12)</f>
        <v>養老線管理機構</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f t="shared" si="4"/>
        <v>11</v>
      </c>
      <c r="V40" s="598"/>
      <c r="W40" s="599" t="str">
        <f>IF('各会計、関係団体の財政状況及び健全化判断比率'!B34="","",'各会計、関係団体の財政状況及び健全化判断比率'!B34)</f>
        <v>競輪事業会計</v>
      </c>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25</v>
      </c>
      <c r="BX40" s="598"/>
      <c r="BY40" s="599" t="str">
        <f>IF('各会計、関係団体の財政状況及び健全化判断比率'!B74="","",'各会計、関係団体の財政状況及び健全化判断比率'!B74)</f>
        <v>大垣市安八郡安八町東安中学校組合</v>
      </c>
      <c r="BZ40" s="599"/>
      <c r="CA40" s="599"/>
      <c r="CB40" s="599"/>
      <c r="CC40" s="599"/>
      <c r="CD40" s="599"/>
      <c r="CE40" s="599"/>
      <c r="CF40" s="599"/>
      <c r="CG40" s="599"/>
      <c r="CH40" s="599"/>
      <c r="CI40" s="599"/>
      <c r="CJ40" s="599"/>
      <c r="CK40" s="599"/>
      <c r="CL40" s="599"/>
      <c r="CM40" s="599"/>
      <c r="CN40" s="167"/>
      <c r="CO40" s="598">
        <f t="shared" si="3"/>
        <v>35</v>
      </c>
      <c r="CP40" s="598"/>
      <c r="CQ40" s="599" t="str">
        <f>IF('各会計、関係団体の財政状況及び健全化判断比率'!BS13="","",'各会計、関係団体の財政状況及び健全化判断比率'!BS13)</f>
        <v>樽見鉄道株式会社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26</v>
      </c>
      <c r="BX41" s="598"/>
      <c r="BY41" s="599" t="str">
        <f>IF('各会計、関係団体の財政状況及び健全化判断比率'!B75="","",'各会計、関係団体の財政状況及び健全化判断比率'!B75)</f>
        <v>岐阜県後期高齢者医療広域連合（一般会計）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27</v>
      </c>
      <c r="BX42" s="598"/>
      <c r="BY42" s="599" t="str">
        <f>IF('各会計、関係団体の財政状況及び健全化判断比率'!B76="","",'各会計、関係団体の財政状況及び健全化判断比率'!B76)</f>
        <v>岐阜県後期高齢者医療広域連合（特別会計）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28</v>
      </c>
      <c r="BX43" s="598"/>
      <c r="BY43" s="599" t="str">
        <f>IF('各会計、関係団体の財政状況及び健全化判断比率'!B77="","",'各会計、関係団体の財政状況及び健全化判断比率'!B77)</f>
        <v>西美濃さくら苑介護老人保健施設事務組合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124"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27319201</v>
      </c>
      <c r="S5" s="615"/>
      <c r="T5" s="615"/>
      <c r="U5" s="615"/>
      <c r="V5" s="615"/>
      <c r="W5" s="615"/>
      <c r="X5" s="615"/>
      <c r="Y5" s="616"/>
      <c r="Z5" s="617">
        <v>43.2</v>
      </c>
      <c r="AA5" s="617"/>
      <c r="AB5" s="617"/>
      <c r="AC5" s="617"/>
      <c r="AD5" s="618">
        <v>25214692</v>
      </c>
      <c r="AE5" s="618"/>
      <c r="AF5" s="618"/>
      <c r="AG5" s="618"/>
      <c r="AH5" s="618"/>
      <c r="AI5" s="618"/>
      <c r="AJ5" s="618"/>
      <c r="AK5" s="618"/>
      <c r="AL5" s="619">
        <v>76.400000000000006</v>
      </c>
      <c r="AM5" s="620"/>
      <c r="AN5" s="620"/>
      <c r="AO5" s="621"/>
      <c r="AP5" s="611" t="s">
        <v>210</v>
      </c>
      <c r="AQ5" s="612"/>
      <c r="AR5" s="612"/>
      <c r="AS5" s="612"/>
      <c r="AT5" s="612"/>
      <c r="AU5" s="612"/>
      <c r="AV5" s="612"/>
      <c r="AW5" s="612"/>
      <c r="AX5" s="612"/>
      <c r="AY5" s="612"/>
      <c r="AZ5" s="612"/>
      <c r="BA5" s="612"/>
      <c r="BB5" s="612"/>
      <c r="BC5" s="612"/>
      <c r="BD5" s="612"/>
      <c r="BE5" s="612"/>
      <c r="BF5" s="613"/>
      <c r="BG5" s="625">
        <v>25214692</v>
      </c>
      <c r="BH5" s="626"/>
      <c r="BI5" s="626"/>
      <c r="BJ5" s="626"/>
      <c r="BK5" s="626"/>
      <c r="BL5" s="626"/>
      <c r="BM5" s="626"/>
      <c r="BN5" s="627"/>
      <c r="BO5" s="628">
        <v>92.3</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563849</v>
      </c>
      <c r="S6" s="626"/>
      <c r="T6" s="626"/>
      <c r="U6" s="626"/>
      <c r="V6" s="626"/>
      <c r="W6" s="626"/>
      <c r="X6" s="626"/>
      <c r="Y6" s="627"/>
      <c r="Z6" s="628">
        <v>0.9</v>
      </c>
      <c r="AA6" s="628"/>
      <c r="AB6" s="628"/>
      <c r="AC6" s="628"/>
      <c r="AD6" s="629">
        <v>563849</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25214692</v>
      </c>
      <c r="BH6" s="626"/>
      <c r="BI6" s="626"/>
      <c r="BJ6" s="626"/>
      <c r="BK6" s="626"/>
      <c r="BL6" s="626"/>
      <c r="BM6" s="626"/>
      <c r="BN6" s="627"/>
      <c r="BO6" s="628">
        <v>92.3</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345446</v>
      </c>
      <c r="CS6" s="626"/>
      <c r="CT6" s="626"/>
      <c r="CU6" s="626"/>
      <c r="CV6" s="626"/>
      <c r="CW6" s="626"/>
      <c r="CX6" s="626"/>
      <c r="CY6" s="627"/>
      <c r="CZ6" s="628">
        <v>0.6</v>
      </c>
      <c r="DA6" s="628"/>
      <c r="DB6" s="628"/>
      <c r="DC6" s="628"/>
      <c r="DD6" s="634" t="s">
        <v>211</v>
      </c>
      <c r="DE6" s="626"/>
      <c r="DF6" s="626"/>
      <c r="DG6" s="626"/>
      <c r="DH6" s="626"/>
      <c r="DI6" s="626"/>
      <c r="DJ6" s="626"/>
      <c r="DK6" s="626"/>
      <c r="DL6" s="626"/>
      <c r="DM6" s="626"/>
      <c r="DN6" s="626"/>
      <c r="DO6" s="626"/>
      <c r="DP6" s="627"/>
      <c r="DQ6" s="634">
        <v>345446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32693</v>
      </c>
      <c r="S7" s="626"/>
      <c r="T7" s="626"/>
      <c r="U7" s="626"/>
      <c r="V7" s="626"/>
      <c r="W7" s="626"/>
      <c r="X7" s="626"/>
      <c r="Y7" s="627"/>
      <c r="Z7" s="628">
        <v>0.1</v>
      </c>
      <c r="AA7" s="628"/>
      <c r="AB7" s="628"/>
      <c r="AC7" s="628"/>
      <c r="AD7" s="629">
        <v>32693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11240880</v>
      </c>
      <c r="BH7" s="626"/>
      <c r="BI7" s="626"/>
      <c r="BJ7" s="626"/>
      <c r="BK7" s="626"/>
      <c r="BL7" s="626"/>
      <c r="BM7" s="626"/>
      <c r="BN7" s="627"/>
      <c r="BO7" s="628">
        <v>41.1</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6342297</v>
      </c>
      <c r="CS7" s="626"/>
      <c r="CT7" s="626"/>
      <c r="CU7" s="626"/>
      <c r="CV7" s="626"/>
      <c r="CW7" s="626"/>
      <c r="CX7" s="626"/>
      <c r="CY7" s="627"/>
      <c r="CZ7" s="628">
        <v>10.4</v>
      </c>
      <c r="DA7" s="628"/>
      <c r="DB7" s="628"/>
      <c r="DC7" s="628"/>
      <c r="DD7" s="634">
        <v>343841</v>
      </c>
      <c r="DE7" s="626"/>
      <c r="DF7" s="626"/>
      <c r="DG7" s="626"/>
      <c r="DH7" s="626"/>
      <c r="DI7" s="626"/>
      <c r="DJ7" s="626"/>
      <c r="DK7" s="626"/>
      <c r="DL7" s="626"/>
      <c r="DM7" s="626"/>
      <c r="DN7" s="626"/>
      <c r="DO7" s="626"/>
      <c r="DP7" s="627"/>
      <c r="DQ7" s="634">
        <v>5113168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83416</v>
      </c>
      <c r="S8" s="626"/>
      <c r="T8" s="626"/>
      <c r="U8" s="626"/>
      <c r="V8" s="626"/>
      <c r="W8" s="626"/>
      <c r="X8" s="626"/>
      <c r="Y8" s="627"/>
      <c r="Z8" s="628">
        <v>0.1</v>
      </c>
      <c r="AA8" s="628"/>
      <c r="AB8" s="628"/>
      <c r="AC8" s="628"/>
      <c r="AD8" s="629">
        <v>83416</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276147</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21846136</v>
      </c>
      <c r="CS8" s="626"/>
      <c r="CT8" s="626"/>
      <c r="CU8" s="626"/>
      <c r="CV8" s="626"/>
      <c r="CW8" s="626"/>
      <c r="CX8" s="626"/>
      <c r="CY8" s="627"/>
      <c r="CZ8" s="628">
        <v>35.799999999999997</v>
      </c>
      <c r="DA8" s="628"/>
      <c r="DB8" s="628"/>
      <c r="DC8" s="628"/>
      <c r="DD8" s="634">
        <v>1328848</v>
      </c>
      <c r="DE8" s="626"/>
      <c r="DF8" s="626"/>
      <c r="DG8" s="626"/>
      <c r="DH8" s="626"/>
      <c r="DI8" s="626"/>
      <c r="DJ8" s="626"/>
      <c r="DK8" s="626"/>
      <c r="DL8" s="626"/>
      <c r="DM8" s="626"/>
      <c r="DN8" s="626"/>
      <c r="DO8" s="626"/>
      <c r="DP8" s="627"/>
      <c r="DQ8" s="634">
        <v>10574171</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42340</v>
      </c>
      <c r="S9" s="626"/>
      <c r="T9" s="626"/>
      <c r="U9" s="626"/>
      <c r="V9" s="626"/>
      <c r="W9" s="626"/>
      <c r="X9" s="626"/>
      <c r="Y9" s="627"/>
      <c r="Z9" s="628">
        <v>0.1</v>
      </c>
      <c r="AA9" s="628"/>
      <c r="AB9" s="628"/>
      <c r="AC9" s="628"/>
      <c r="AD9" s="629">
        <v>42340</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8672788</v>
      </c>
      <c r="BH9" s="626"/>
      <c r="BI9" s="626"/>
      <c r="BJ9" s="626"/>
      <c r="BK9" s="626"/>
      <c r="BL9" s="626"/>
      <c r="BM9" s="626"/>
      <c r="BN9" s="627"/>
      <c r="BO9" s="628">
        <v>31.7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5525245</v>
      </c>
      <c r="CS9" s="626"/>
      <c r="CT9" s="626"/>
      <c r="CU9" s="626"/>
      <c r="CV9" s="626"/>
      <c r="CW9" s="626"/>
      <c r="CX9" s="626"/>
      <c r="CY9" s="627"/>
      <c r="CZ9" s="628">
        <v>9.1</v>
      </c>
      <c r="DA9" s="628"/>
      <c r="DB9" s="628"/>
      <c r="DC9" s="628"/>
      <c r="DD9" s="634">
        <v>1664982</v>
      </c>
      <c r="DE9" s="626"/>
      <c r="DF9" s="626"/>
      <c r="DG9" s="626"/>
      <c r="DH9" s="626"/>
      <c r="DI9" s="626"/>
      <c r="DJ9" s="626"/>
      <c r="DK9" s="626"/>
      <c r="DL9" s="626"/>
      <c r="DM9" s="626"/>
      <c r="DN9" s="626"/>
      <c r="DO9" s="626"/>
      <c r="DP9" s="627"/>
      <c r="DQ9" s="634">
        <v>3720454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2804551</v>
      </c>
      <c r="S10" s="626"/>
      <c r="T10" s="626"/>
      <c r="U10" s="626"/>
      <c r="V10" s="626"/>
      <c r="W10" s="626"/>
      <c r="X10" s="626"/>
      <c r="Y10" s="627"/>
      <c r="Z10" s="628">
        <v>4.4000000000000004</v>
      </c>
      <c r="AA10" s="628"/>
      <c r="AB10" s="628"/>
      <c r="AC10" s="628"/>
      <c r="AD10" s="629">
        <v>2804551</v>
      </c>
      <c r="AE10" s="629"/>
      <c r="AF10" s="629"/>
      <c r="AG10" s="629"/>
      <c r="AH10" s="629"/>
      <c r="AI10" s="629"/>
      <c r="AJ10" s="629"/>
      <c r="AK10" s="629"/>
      <c r="AL10" s="630">
        <v>8.5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468989</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108461</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95037</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34062</v>
      </c>
      <c r="S11" s="626"/>
      <c r="T11" s="626"/>
      <c r="U11" s="626"/>
      <c r="V11" s="626"/>
      <c r="W11" s="626"/>
      <c r="X11" s="626"/>
      <c r="Y11" s="627"/>
      <c r="Z11" s="628">
        <v>0.1</v>
      </c>
      <c r="AA11" s="628"/>
      <c r="AB11" s="628"/>
      <c r="AC11" s="628"/>
      <c r="AD11" s="629">
        <v>34062</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1822956</v>
      </c>
      <c r="BH11" s="626"/>
      <c r="BI11" s="626"/>
      <c r="BJ11" s="626"/>
      <c r="BK11" s="626"/>
      <c r="BL11" s="626"/>
      <c r="BM11" s="626"/>
      <c r="BN11" s="627"/>
      <c r="BO11" s="628">
        <v>6.7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941481</v>
      </c>
      <c r="CS11" s="626"/>
      <c r="CT11" s="626"/>
      <c r="CU11" s="626"/>
      <c r="CV11" s="626"/>
      <c r="CW11" s="626"/>
      <c r="CX11" s="626"/>
      <c r="CY11" s="627"/>
      <c r="CZ11" s="628">
        <v>1.5</v>
      </c>
      <c r="DA11" s="628"/>
      <c r="DB11" s="628"/>
      <c r="DC11" s="628"/>
      <c r="DD11" s="634">
        <v>474117</v>
      </c>
      <c r="DE11" s="626"/>
      <c r="DF11" s="626"/>
      <c r="DG11" s="626"/>
      <c r="DH11" s="626"/>
      <c r="DI11" s="626"/>
      <c r="DJ11" s="626"/>
      <c r="DK11" s="626"/>
      <c r="DL11" s="626"/>
      <c r="DM11" s="626"/>
      <c r="DN11" s="626"/>
      <c r="DO11" s="626"/>
      <c r="DP11" s="627"/>
      <c r="DQ11" s="634">
        <v>667939</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12499433</v>
      </c>
      <c r="BH12" s="626"/>
      <c r="BI12" s="626"/>
      <c r="BJ12" s="626"/>
      <c r="BK12" s="626"/>
      <c r="BL12" s="626"/>
      <c r="BM12" s="626"/>
      <c r="BN12" s="627"/>
      <c r="BO12" s="628">
        <v>45.8</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3130489</v>
      </c>
      <c r="CS12" s="626"/>
      <c r="CT12" s="626"/>
      <c r="CU12" s="626"/>
      <c r="CV12" s="626"/>
      <c r="CW12" s="626"/>
      <c r="CX12" s="626"/>
      <c r="CY12" s="627"/>
      <c r="CZ12" s="628">
        <v>5.0999999999999996</v>
      </c>
      <c r="DA12" s="628"/>
      <c r="DB12" s="628"/>
      <c r="DC12" s="628"/>
      <c r="DD12" s="634">
        <v>11419</v>
      </c>
      <c r="DE12" s="626"/>
      <c r="DF12" s="626"/>
      <c r="DG12" s="626"/>
      <c r="DH12" s="626"/>
      <c r="DI12" s="626"/>
      <c r="DJ12" s="626"/>
      <c r="DK12" s="626"/>
      <c r="DL12" s="626"/>
      <c r="DM12" s="626"/>
      <c r="DN12" s="626"/>
      <c r="DO12" s="626"/>
      <c r="DP12" s="627"/>
      <c r="DQ12" s="634">
        <v>834578</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129164</v>
      </c>
      <c r="S13" s="626"/>
      <c r="T13" s="626"/>
      <c r="U13" s="626"/>
      <c r="V13" s="626"/>
      <c r="W13" s="626"/>
      <c r="X13" s="626"/>
      <c r="Y13" s="627"/>
      <c r="Z13" s="628">
        <v>0.2</v>
      </c>
      <c r="AA13" s="628"/>
      <c r="AB13" s="628"/>
      <c r="AC13" s="628"/>
      <c r="AD13" s="629">
        <v>129164</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12489499</v>
      </c>
      <c r="BH13" s="626"/>
      <c r="BI13" s="626"/>
      <c r="BJ13" s="626"/>
      <c r="BK13" s="626"/>
      <c r="BL13" s="626"/>
      <c r="BM13" s="626"/>
      <c r="BN13" s="627"/>
      <c r="BO13" s="628">
        <v>45.7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7845508</v>
      </c>
      <c r="CS13" s="626"/>
      <c r="CT13" s="626"/>
      <c r="CU13" s="626"/>
      <c r="CV13" s="626"/>
      <c r="CW13" s="626"/>
      <c r="CX13" s="626"/>
      <c r="CY13" s="627"/>
      <c r="CZ13" s="628">
        <v>12.9</v>
      </c>
      <c r="DA13" s="628"/>
      <c r="DB13" s="628"/>
      <c r="DC13" s="628"/>
      <c r="DD13" s="634">
        <v>3590538</v>
      </c>
      <c r="DE13" s="626"/>
      <c r="DF13" s="626"/>
      <c r="DG13" s="626"/>
      <c r="DH13" s="626"/>
      <c r="DI13" s="626"/>
      <c r="DJ13" s="626"/>
      <c r="DK13" s="626"/>
      <c r="DL13" s="626"/>
      <c r="DM13" s="626"/>
      <c r="DN13" s="626"/>
      <c r="DO13" s="626"/>
      <c r="DP13" s="627"/>
      <c r="DQ13" s="634">
        <v>4751196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347466</v>
      </c>
      <c r="BH14" s="626"/>
      <c r="BI14" s="626"/>
      <c r="BJ14" s="626"/>
      <c r="BK14" s="626"/>
      <c r="BL14" s="626"/>
      <c r="BM14" s="626"/>
      <c r="BN14" s="627"/>
      <c r="BO14" s="628">
        <v>1.3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1879152</v>
      </c>
      <c r="CS14" s="626"/>
      <c r="CT14" s="626"/>
      <c r="CU14" s="626"/>
      <c r="CV14" s="626"/>
      <c r="CW14" s="626"/>
      <c r="CX14" s="626"/>
      <c r="CY14" s="627"/>
      <c r="CZ14" s="628">
        <v>3.1</v>
      </c>
      <c r="DA14" s="628"/>
      <c r="DB14" s="628"/>
      <c r="DC14" s="628"/>
      <c r="DD14" s="634">
        <v>98077</v>
      </c>
      <c r="DE14" s="626"/>
      <c r="DF14" s="626"/>
      <c r="DG14" s="626"/>
      <c r="DH14" s="626"/>
      <c r="DI14" s="626"/>
      <c r="DJ14" s="626"/>
      <c r="DK14" s="626"/>
      <c r="DL14" s="626"/>
      <c r="DM14" s="626"/>
      <c r="DN14" s="626"/>
      <c r="DO14" s="626"/>
      <c r="DP14" s="627"/>
      <c r="DQ14" s="634">
        <v>1784255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114598</v>
      </c>
      <c r="S15" s="626"/>
      <c r="T15" s="626"/>
      <c r="U15" s="626"/>
      <c r="V15" s="626"/>
      <c r="W15" s="626"/>
      <c r="X15" s="626"/>
      <c r="Y15" s="627"/>
      <c r="Z15" s="628">
        <v>0.2</v>
      </c>
      <c r="AA15" s="628"/>
      <c r="AB15" s="628"/>
      <c r="AC15" s="628"/>
      <c r="AD15" s="629">
        <v>114598</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1124627</v>
      </c>
      <c r="BH15" s="626"/>
      <c r="BI15" s="626"/>
      <c r="BJ15" s="626"/>
      <c r="BK15" s="626"/>
      <c r="BL15" s="626"/>
      <c r="BM15" s="626"/>
      <c r="BN15" s="627"/>
      <c r="BO15" s="628">
        <v>4.0999999999999996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7865586</v>
      </c>
      <c r="CS15" s="626"/>
      <c r="CT15" s="626"/>
      <c r="CU15" s="626"/>
      <c r="CV15" s="626"/>
      <c r="CW15" s="626"/>
      <c r="CX15" s="626"/>
      <c r="CY15" s="627"/>
      <c r="CZ15" s="628">
        <v>12.9</v>
      </c>
      <c r="DA15" s="628"/>
      <c r="DB15" s="628"/>
      <c r="DC15" s="628"/>
      <c r="DD15" s="634">
        <v>2691500</v>
      </c>
      <c r="DE15" s="626"/>
      <c r="DF15" s="626"/>
      <c r="DG15" s="626"/>
      <c r="DH15" s="626"/>
      <c r="DI15" s="626"/>
      <c r="DJ15" s="626"/>
      <c r="DK15" s="626"/>
      <c r="DL15" s="626"/>
      <c r="DM15" s="626"/>
      <c r="DN15" s="626"/>
      <c r="DO15" s="626"/>
      <c r="DP15" s="627"/>
      <c r="DQ15" s="634">
        <v>5565030</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4281562</v>
      </c>
      <c r="S16" s="626"/>
      <c r="T16" s="626"/>
      <c r="U16" s="626"/>
      <c r="V16" s="626"/>
      <c r="W16" s="626"/>
      <c r="X16" s="626"/>
      <c r="Y16" s="627"/>
      <c r="Z16" s="628">
        <v>6.8</v>
      </c>
      <c r="AA16" s="628"/>
      <c r="AB16" s="628"/>
      <c r="AC16" s="628"/>
      <c r="AD16" s="629">
        <v>3771882</v>
      </c>
      <c r="AE16" s="629"/>
      <c r="AF16" s="629"/>
      <c r="AG16" s="629"/>
      <c r="AH16" s="629"/>
      <c r="AI16" s="629"/>
      <c r="AJ16" s="629"/>
      <c r="AK16" s="629"/>
      <c r="AL16" s="630">
        <v>11.4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2286</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3771882</v>
      </c>
      <c r="S17" s="626"/>
      <c r="T17" s="626"/>
      <c r="U17" s="626"/>
      <c r="V17" s="626"/>
      <c r="W17" s="626"/>
      <c r="X17" s="626"/>
      <c r="Y17" s="627"/>
      <c r="Z17" s="628">
        <v>6</v>
      </c>
      <c r="AA17" s="628"/>
      <c r="AB17" s="628"/>
      <c r="AC17" s="628"/>
      <c r="AD17" s="629">
        <v>3771882</v>
      </c>
      <c r="AE17" s="629"/>
      <c r="AF17" s="629"/>
      <c r="AG17" s="629"/>
      <c r="AH17" s="629"/>
      <c r="AI17" s="629"/>
      <c r="AJ17" s="629"/>
      <c r="AK17" s="629"/>
      <c r="AL17" s="630">
        <v>11.4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5198255</v>
      </c>
      <c r="CS17" s="626"/>
      <c r="CT17" s="626"/>
      <c r="CU17" s="626"/>
      <c r="CV17" s="626"/>
      <c r="CW17" s="626"/>
      <c r="CX17" s="626"/>
      <c r="CY17" s="627"/>
      <c r="CZ17" s="628">
        <v>8.5</v>
      </c>
      <c r="DA17" s="628"/>
      <c r="DB17" s="628"/>
      <c r="DC17" s="628"/>
      <c r="DD17" s="634" t="s">
        <v>112</v>
      </c>
      <c r="DE17" s="626"/>
      <c r="DF17" s="626"/>
      <c r="DG17" s="626"/>
      <c r="DH17" s="626"/>
      <c r="DI17" s="626"/>
      <c r="DJ17" s="626"/>
      <c r="DK17" s="626"/>
      <c r="DL17" s="626"/>
      <c r="DM17" s="626"/>
      <c r="DN17" s="626"/>
      <c r="DO17" s="626"/>
      <c r="DP17" s="627"/>
      <c r="DQ17" s="634">
        <v>5167867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509603</v>
      </c>
      <c r="S18" s="626"/>
      <c r="T18" s="626"/>
      <c r="U18" s="626"/>
      <c r="V18" s="626"/>
      <c r="W18" s="626"/>
      <c r="X18" s="626"/>
      <c r="Y18" s="627"/>
      <c r="Z18" s="628">
        <v>0.8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77</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2104509</v>
      </c>
      <c r="BH19" s="626"/>
      <c r="BI19" s="626"/>
      <c r="BJ19" s="626"/>
      <c r="BK19" s="626"/>
      <c r="BL19" s="626"/>
      <c r="BM19" s="626"/>
      <c r="BN19" s="627"/>
      <c r="BO19" s="628">
        <v>7.7</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35405436</v>
      </c>
      <c r="S20" s="626"/>
      <c r="T20" s="626"/>
      <c r="U20" s="626"/>
      <c r="V20" s="626"/>
      <c r="W20" s="626"/>
      <c r="X20" s="626"/>
      <c r="Y20" s="627"/>
      <c r="Z20" s="628">
        <v>56</v>
      </c>
      <c r="AA20" s="628"/>
      <c r="AB20" s="628"/>
      <c r="AC20" s="628"/>
      <c r="AD20" s="629">
        <v>32791247</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2104509</v>
      </c>
      <c r="BH20" s="626"/>
      <c r="BI20" s="626"/>
      <c r="BJ20" s="626"/>
      <c r="BK20" s="626"/>
      <c r="BL20" s="626"/>
      <c r="BM20" s="626"/>
      <c r="BN20" s="627"/>
      <c r="BO20" s="628">
        <v>7.7</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61028056</v>
      </c>
      <c r="CS20" s="626"/>
      <c r="CT20" s="626"/>
      <c r="CU20" s="626"/>
      <c r="CV20" s="626"/>
      <c r="CW20" s="626"/>
      <c r="CX20" s="626"/>
      <c r="CY20" s="627"/>
      <c r="CZ20" s="628">
        <v>100</v>
      </c>
      <c r="DA20" s="628"/>
      <c r="DB20" s="628"/>
      <c r="DC20" s="628"/>
      <c r="DD20" s="634">
        <v>10203322</v>
      </c>
      <c r="DE20" s="626"/>
      <c r="DF20" s="626"/>
      <c r="DG20" s="626"/>
      <c r="DH20" s="626"/>
      <c r="DI20" s="626"/>
      <c r="DJ20" s="626"/>
      <c r="DK20" s="626"/>
      <c r="DL20" s="626"/>
      <c r="DM20" s="626"/>
      <c r="DN20" s="626"/>
      <c r="DO20" s="626"/>
      <c r="DP20" s="627"/>
      <c r="DQ20" s="634">
        <v>38619141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25713</v>
      </c>
      <c r="S21" s="626"/>
      <c r="T21" s="626"/>
      <c r="U21" s="626"/>
      <c r="V21" s="626"/>
      <c r="W21" s="626"/>
      <c r="X21" s="626"/>
      <c r="Y21" s="627"/>
      <c r="Z21" s="628">
        <v>0</v>
      </c>
      <c r="AA21" s="628"/>
      <c r="AB21" s="628"/>
      <c r="AC21" s="628"/>
      <c r="AD21" s="629">
        <v>25713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392883</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1320672</v>
      </c>
      <c r="S23" s="626"/>
      <c r="T23" s="626"/>
      <c r="U23" s="626"/>
      <c r="V23" s="626"/>
      <c r="W23" s="626"/>
      <c r="X23" s="626"/>
      <c r="Y23" s="627"/>
      <c r="Z23" s="628">
        <v>2.1</v>
      </c>
      <c r="AA23" s="628"/>
      <c r="AB23" s="628"/>
      <c r="AC23" s="628"/>
      <c r="AD23" s="629">
        <v>156494</v>
      </c>
      <c r="AE23" s="629"/>
      <c r="AF23" s="629"/>
      <c r="AG23" s="629"/>
      <c r="AH23" s="629"/>
      <c r="AI23" s="629"/>
      <c r="AJ23" s="629"/>
      <c r="AK23" s="629"/>
      <c r="AL23" s="630">
        <v>0.5</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2104509</v>
      </c>
      <c r="BH23" s="626"/>
      <c r="BI23" s="626"/>
      <c r="BJ23" s="626"/>
      <c r="BK23" s="626"/>
      <c r="BL23" s="626"/>
      <c r="BM23" s="626"/>
      <c r="BN23" s="627"/>
      <c r="BO23" s="628">
        <v>7.7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330675</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26580462</v>
      </c>
      <c r="CS24" s="615"/>
      <c r="CT24" s="615"/>
      <c r="CU24" s="615"/>
      <c r="CV24" s="615"/>
      <c r="CW24" s="615"/>
      <c r="CX24" s="615"/>
      <c r="CY24" s="616"/>
      <c r="CZ24" s="652">
        <v>43.6</v>
      </c>
      <c r="DA24" s="653"/>
      <c r="DB24" s="653"/>
      <c r="DC24" s="654"/>
      <c r="DD24" s="651">
        <v>17484143</v>
      </c>
      <c r="DE24" s="615"/>
      <c r="DF24" s="615"/>
      <c r="DG24" s="615"/>
      <c r="DH24" s="615"/>
      <c r="DI24" s="615"/>
      <c r="DJ24" s="615"/>
      <c r="DK24" s="616"/>
      <c r="DL24" s="651">
        <v>17378442</v>
      </c>
      <c r="DM24" s="615"/>
      <c r="DN24" s="615"/>
      <c r="DO24" s="615"/>
      <c r="DP24" s="615"/>
      <c r="DQ24" s="615"/>
      <c r="DR24" s="615"/>
      <c r="DS24" s="615"/>
      <c r="DT24" s="615"/>
      <c r="DU24" s="615"/>
      <c r="DV24" s="616"/>
      <c r="DW24" s="619">
        <v>49.9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7768188</v>
      </c>
      <c r="S25" s="626"/>
      <c r="T25" s="626"/>
      <c r="U25" s="626"/>
      <c r="V25" s="626"/>
      <c r="W25" s="626"/>
      <c r="X25" s="626"/>
      <c r="Y25" s="627"/>
      <c r="Z25" s="628">
        <v>12.3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8773133</v>
      </c>
      <c r="CS25" s="657"/>
      <c r="CT25" s="657"/>
      <c r="CU25" s="657"/>
      <c r="CV25" s="657"/>
      <c r="CW25" s="657"/>
      <c r="CX25" s="657"/>
      <c r="CY25" s="658"/>
      <c r="CZ25" s="659">
        <v>14.4</v>
      </c>
      <c r="DA25" s="660"/>
      <c r="DB25" s="660"/>
      <c r="DC25" s="661"/>
      <c r="DD25" s="634">
        <v>8047824</v>
      </c>
      <c r="DE25" s="657"/>
      <c r="DF25" s="657"/>
      <c r="DG25" s="657"/>
      <c r="DH25" s="657"/>
      <c r="DI25" s="657"/>
      <c r="DJ25" s="657"/>
      <c r="DK25" s="658"/>
      <c r="DL25" s="634">
        <v>7961192</v>
      </c>
      <c r="DM25" s="657"/>
      <c r="DN25" s="657"/>
      <c r="DO25" s="657"/>
      <c r="DP25" s="657"/>
      <c r="DQ25" s="657"/>
      <c r="DR25" s="657"/>
      <c r="DS25" s="657"/>
      <c r="DT25" s="657"/>
      <c r="DU25" s="657"/>
      <c r="DV25" s="658"/>
      <c r="DW25" s="630">
        <v>22.8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6252752</v>
      </c>
      <c r="CS26" s="626"/>
      <c r="CT26" s="626"/>
      <c r="CU26" s="626"/>
      <c r="CV26" s="626"/>
      <c r="CW26" s="626"/>
      <c r="CX26" s="626"/>
      <c r="CY26" s="627"/>
      <c r="CZ26" s="659">
        <v>10.199999999999999</v>
      </c>
      <c r="DA26" s="660"/>
      <c r="DB26" s="660"/>
      <c r="DC26" s="661"/>
      <c r="DD26" s="634">
        <v>5715539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3525317</v>
      </c>
      <c r="S27" s="626"/>
      <c r="T27" s="626"/>
      <c r="U27" s="626"/>
      <c r="V27" s="626"/>
      <c r="W27" s="626"/>
      <c r="X27" s="626"/>
      <c r="Y27" s="627"/>
      <c r="Z27" s="628">
        <v>5.6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27319201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12609074</v>
      </c>
      <c r="CS27" s="657"/>
      <c r="CT27" s="657"/>
      <c r="CU27" s="657"/>
      <c r="CV27" s="657"/>
      <c r="CW27" s="657"/>
      <c r="CX27" s="657"/>
      <c r="CY27" s="658"/>
      <c r="CZ27" s="659">
        <v>20.7</v>
      </c>
      <c r="DA27" s="660"/>
      <c r="DB27" s="660"/>
      <c r="DC27" s="661"/>
      <c r="DD27" s="634">
        <v>4268452</v>
      </c>
      <c r="DE27" s="657"/>
      <c r="DF27" s="657"/>
      <c r="DG27" s="657"/>
      <c r="DH27" s="657"/>
      <c r="DI27" s="657"/>
      <c r="DJ27" s="657"/>
      <c r="DK27" s="658"/>
      <c r="DL27" s="634">
        <v>4249383</v>
      </c>
      <c r="DM27" s="657"/>
      <c r="DN27" s="657"/>
      <c r="DO27" s="657"/>
      <c r="DP27" s="657"/>
      <c r="DQ27" s="657"/>
      <c r="DR27" s="657"/>
      <c r="DS27" s="657"/>
      <c r="DT27" s="657"/>
      <c r="DU27" s="657"/>
      <c r="DV27" s="658"/>
      <c r="DW27" s="630">
        <v>12.2</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385070</v>
      </c>
      <c r="S28" s="626"/>
      <c r="T28" s="626"/>
      <c r="U28" s="626"/>
      <c r="V28" s="626"/>
      <c r="W28" s="626"/>
      <c r="X28" s="626"/>
      <c r="Y28" s="627"/>
      <c r="Z28" s="628">
        <v>0.6</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5198255</v>
      </c>
      <c r="CS28" s="626"/>
      <c r="CT28" s="626"/>
      <c r="CU28" s="626"/>
      <c r="CV28" s="626"/>
      <c r="CW28" s="626"/>
      <c r="CX28" s="626"/>
      <c r="CY28" s="627"/>
      <c r="CZ28" s="659">
        <v>8.5</v>
      </c>
      <c r="DA28" s="660"/>
      <c r="DB28" s="660"/>
      <c r="DC28" s="661"/>
      <c r="DD28" s="634">
        <v>5167867</v>
      </c>
      <c r="DE28" s="626"/>
      <c r="DF28" s="626"/>
      <c r="DG28" s="626"/>
      <c r="DH28" s="626"/>
      <c r="DI28" s="626"/>
      <c r="DJ28" s="626"/>
      <c r="DK28" s="627"/>
      <c r="DL28" s="634">
        <v>5167867</v>
      </c>
      <c r="DM28" s="626"/>
      <c r="DN28" s="626"/>
      <c r="DO28" s="626"/>
      <c r="DP28" s="626"/>
      <c r="DQ28" s="626"/>
      <c r="DR28" s="626"/>
      <c r="DS28" s="626"/>
      <c r="DT28" s="626"/>
      <c r="DU28" s="626"/>
      <c r="DV28" s="627"/>
      <c r="DW28" s="630">
        <v>14.8</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254154</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5198255</v>
      </c>
      <c r="CS29" s="657"/>
      <c r="CT29" s="657"/>
      <c r="CU29" s="657"/>
      <c r="CV29" s="657"/>
      <c r="CW29" s="657"/>
      <c r="CX29" s="657"/>
      <c r="CY29" s="658"/>
      <c r="CZ29" s="659">
        <v>8.5</v>
      </c>
      <c r="DA29" s="660"/>
      <c r="DB29" s="660"/>
      <c r="DC29" s="661"/>
      <c r="DD29" s="634">
        <v>5167867</v>
      </c>
      <c r="DE29" s="657"/>
      <c r="DF29" s="657"/>
      <c r="DG29" s="657"/>
      <c r="DH29" s="657"/>
      <c r="DI29" s="657"/>
      <c r="DJ29" s="657"/>
      <c r="DK29" s="658"/>
      <c r="DL29" s="634">
        <v>5167867</v>
      </c>
      <c r="DM29" s="657"/>
      <c r="DN29" s="657"/>
      <c r="DO29" s="657"/>
      <c r="DP29" s="657"/>
      <c r="DQ29" s="657"/>
      <c r="DR29" s="657"/>
      <c r="DS29" s="657"/>
      <c r="DT29" s="657"/>
      <c r="DU29" s="657"/>
      <c r="DV29" s="658"/>
      <c r="DW29" s="630">
        <v>14.8</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1315474</v>
      </c>
      <c r="S30" s="626"/>
      <c r="T30" s="626"/>
      <c r="U30" s="626"/>
      <c r="V30" s="626"/>
      <c r="W30" s="626"/>
      <c r="X30" s="626"/>
      <c r="Y30" s="627"/>
      <c r="Z30" s="628">
        <v>2.1</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98.7</v>
      </c>
      <c r="BH30" s="684"/>
      <c r="BI30" s="684"/>
      <c r="BJ30" s="684"/>
      <c r="BK30" s="684"/>
      <c r="BL30" s="684"/>
      <c r="BM30" s="620">
        <v>93.8</v>
      </c>
      <c r="BN30" s="684"/>
      <c r="BO30" s="684"/>
      <c r="BP30" s="684"/>
      <c r="BQ30" s="685"/>
      <c r="BR30" s="683">
        <v>98.6</v>
      </c>
      <c r="BS30" s="684"/>
      <c r="BT30" s="684"/>
      <c r="BU30" s="684"/>
      <c r="BV30" s="684"/>
      <c r="BW30" s="684"/>
      <c r="BX30" s="620">
        <v>93.4</v>
      </c>
      <c r="BY30" s="684"/>
      <c r="BZ30" s="684"/>
      <c r="CA30" s="684"/>
      <c r="CB30" s="685"/>
      <c r="CD30" s="688"/>
      <c r="CE30" s="689"/>
      <c r="CF30" s="639" t="s">
        <v>294</v>
      </c>
      <c r="CG30" s="640"/>
      <c r="CH30" s="640"/>
      <c r="CI30" s="640"/>
      <c r="CJ30" s="640"/>
      <c r="CK30" s="640"/>
      <c r="CL30" s="640"/>
      <c r="CM30" s="640"/>
      <c r="CN30" s="640"/>
      <c r="CO30" s="640"/>
      <c r="CP30" s="640"/>
      <c r="CQ30" s="641"/>
      <c r="CR30" s="625">
        <v>4672532</v>
      </c>
      <c r="CS30" s="626"/>
      <c r="CT30" s="626"/>
      <c r="CU30" s="626"/>
      <c r="CV30" s="626"/>
      <c r="CW30" s="626"/>
      <c r="CX30" s="626"/>
      <c r="CY30" s="627"/>
      <c r="CZ30" s="659">
        <v>7.7</v>
      </c>
      <c r="DA30" s="660"/>
      <c r="DB30" s="660"/>
      <c r="DC30" s="661"/>
      <c r="DD30" s="634">
        <v>4649341</v>
      </c>
      <c r="DE30" s="626"/>
      <c r="DF30" s="626"/>
      <c r="DG30" s="626"/>
      <c r="DH30" s="626"/>
      <c r="DI30" s="626"/>
      <c r="DJ30" s="626"/>
      <c r="DK30" s="627"/>
      <c r="DL30" s="634">
        <v>4649341</v>
      </c>
      <c r="DM30" s="626"/>
      <c r="DN30" s="626"/>
      <c r="DO30" s="626"/>
      <c r="DP30" s="626"/>
      <c r="DQ30" s="626"/>
      <c r="DR30" s="626"/>
      <c r="DS30" s="626"/>
      <c r="DT30" s="626"/>
      <c r="DU30" s="626"/>
      <c r="DV30" s="627"/>
      <c r="DW30" s="630">
        <v>13.3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2364750</v>
      </c>
      <c r="S31" s="626"/>
      <c r="T31" s="626"/>
      <c r="U31" s="626"/>
      <c r="V31" s="626"/>
      <c r="W31" s="626"/>
      <c r="X31" s="626"/>
      <c r="Y31" s="627"/>
      <c r="Z31" s="628">
        <v>3.7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98.6</v>
      </c>
      <c r="BH31" s="657"/>
      <c r="BI31" s="657"/>
      <c r="BJ31" s="657"/>
      <c r="BK31" s="657"/>
      <c r="BL31" s="657"/>
      <c r="BM31" s="631">
        <v>93.8</v>
      </c>
      <c r="BN31" s="681"/>
      <c r="BO31" s="681"/>
      <c r="BP31" s="681"/>
      <c r="BQ31" s="682"/>
      <c r="BR31" s="680">
        <v>98.5</v>
      </c>
      <c r="BS31" s="657"/>
      <c r="BT31" s="657"/>
      <c r="BU31" s="657"/>
      <c r="BV31" s="657"/>
      <c r="BW31" s="657"/>
      <c r="BX31" s="631">
        <v>93.7</v>
      </c>
      <c r="BY31" s="681"/>
      <c r="BZ31" s="681"/>
      <c r="CA31" s="681"/>
      <c r="CB31" s="682"/>
      <c r="CD31" s="688"/>
      <c r="CE31" s="689"/>
      <c r="CF31" s="639" t="s">
        <v>298</v>
      </c>
      <c r="CG31" s="640"/>
      <c r="CH31" s="640"/>
      <c r="CI31" s="640"/>
      <c r="CJ31" s="640"/>
      <c r="CK31" s="640"/>
      <c r="CL31" s="640"/>
      <c r="CM31" s="640"/>
      <c r="CN31" s="640"/>
      <c r="CO31" s="640"/>
      <c r="CP31" s="640"/>
      <c r="CQ31" s="641"/>
      <c r="CR31" s="625">
        <v>525723</v>
      </c>
      <c r="CS31" s="657"/>
      <c r="CT31" s="657"/>
      <c r="CU31" s="657"/>
      <c r="CV31" s="657"/>
      <c r="CW31" s="657"/>
      <c r="CX31" s="657"/>
      <c r="CY31" s="658"/>
      <c r="CZ31" s="659">
        <v>0.9</v>
      </c>
      <c r="DA31" s="660"/>
      <c r="DB31" s="660"/>
      <c r="DC31" s="661"/>
      <c r="DD31" s="634">
        <v>518526</v>
      </c>
      <c r="DE31" s="657"/>
      <c r="DF31" s="657"/>
      <c r="DG31" s="657"/>
      <c r="DH31" s="657"/>
      <c r="DI31" s="657"/>
      <c r="DJ31" s="657"/>
      <c r="DK31" s="658"/>
      <c r="DL31" s="634">
        <v>518526</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3223691</v>
      </c>
      <c r="S32" s="626"/>
      <c r="T32" s="626"/>
      <c r="U32" s="626"/>
      <c r="V32" s="626"/>
      <c r="W32" s="626"/>
      <c r="X32" s="626"/>
      <c r="Y32" s="627"/>
      <c r="Z32" s="628">
        <v>5.0999999999999996</v>
      </c>
      <c r="AA32" s="628"/>
      <c r="AB32" s="628"/>
      <c r="AC32" s="628"/>
      <c r="AD32" s="629">
        <v>18168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98.7</v>
      </c>
      <c r="BH32" s="693"/>
      <c r="BI32" s="693"/>
      <c r="BJ32" s="693"/>
      <c r="BK32" s="693"/>
      <c r="BL32" s="693"/>
      <c r="BM32" s="694">
        <v>93.5</v>
      </c>
      <c r="BN32" s="693"/>
      <c r="BO32" s="693"/>
      <c r="BP32" s="693"/>
      <c r="BQ32" s="695"/>
      <c r="BR32" s="692">
        <v>98.7</v>
      </c>
      <c r="BS32" s="693"/>
      <c r="BT32" s="693"/>
      <c r="BU32" s="693"/>
      <c r="BV32" s="693"/>
      <c r="BW32" s="693"/>
      <c r="BX32" s="694">
        <v>93</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6889100</v>
      </c>
      <c r="S33" s="626"/>
      <c r="T33" s="626"/>
      <c r="U33" s="626"/>
      <c r="V33" s="626"/>
      <c r="W33" s="626"/>
      <c r="X33" s="626"/>
      <c r="Y33" s="627"/>
      <c r="Z33" s="628">
        <v>10.9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24244272</v>
      </c>
      <c r="CS33" s="657"/>
      <c r="CT33" s="657"/>
      <c r="CU33" s="657"/>
      <c r="CV33" s="657"/>
      <c r="CW33" s="657"/>
      <c r="CX33" s="657"/>
      <c r="CY33" s="658"/>
      <c r="CZ33" s="659">
        <v>39.700000000000003</v>
      </c>
      <c r="DA33" s="660"/>
      <c r="DB33" s="660"/>
      <c r="DC33" s="661"/>
      <c r="DD33" s="634">
        <v>17827347</v>
      </c>
      <c r="DE33" s="657"/>
      <c r="DF33" s="657"/>
      <c r="DG33" s="657"/>
      <c r="DH33" s="657"/>
      <c r="DI33" s="657"/>
      <c r="DJ33" s="657"/>
      <c r="DK33" s="658"/>
      <c r="DL33" s="634">
        <v>13633293</v>
      </c>
      <c r="DM33" s="657"/>
      <c r="DN33" s="657"/>
      <c r="DO33" s="657"/>
      <c r="DP33" s="657"/>
      <c r="DQ33" s="657"/>
      <c r="DR33" s="657"/>
      <c r="DS33" s="657"/>
      <c r="DT33" s="657"/>
      <c r="DU33" s="657"/>
      <c r="DV33" s="658"/>
      <c r="DW33" s="630">
        <v>39.1</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8030715</v>
      </c>
      <c r="CS34" s="626"/>
      <c r="CT34" s="626"/>
      <c r="CU34" s="626"/>
      <c r="CV34" s="626"/>
      <c r="CW34" s="626"/>
      <c r="CX34" s="626"/>
      <c r="CY34" s="627"/>
      <c r="CZ34" s="659">
        <v>13.2</v>
      </c>
      <c r="DA34" s="660"/>
      <c r="DB34" s="660"/>
      <c r="DC34" s="661"/>
      <c r="DD34" s="634">
        <v>6283569</v>
      </c>
      <c r="DE34" s="626"/>
      <c r="DF34" s="626"/>
      <c r="DG34" s="626"/>
      <c r="DH34" s="626"/>
      <c r="DI34" s="626"/>
      <c r="DJ34" s="626"/>
      <c r="DK34" s="627"/>
      <c r="DL34" s="634">
        <v>5595558</v>
      </c>
      <c r="DM34" s="626"/>
      <c r="DN34" s="626"/>
      <c r="DO34" s="626"/>
      <c r="DP34" s="626"/>
      <c r="DQ34" s="626"/>
      <c r="DR34" s="626"/>
      <c r="DS34" s="626"/>
      <c r="DT34" s="626"/>
      <c r="DU34" s="626"/>
      <c r="DV34" s="627"/>
      <c r="DW34" s="630">
        <v>16.100000000000001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1850000</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6962182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2665598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473695</v>
      </c>
      <c r="CS35" s="657"/>
      <c r="CT35" s="657"/>
      <c r="CU35" s="657"/>
      <c r="CV35" s="657"/>
      <c r="CW35" s="657"/>
      <c r="CX35" s="657"/>
      <c r="CY35" s="658"/>
      <c r="CZ35" s="659">
        <v>0.8</v>
      </c>
      <c r="DA35" s="660"/>
      <c r="DB35" s="660"/>
      <c r="DC35" s="661"/>
      <c r="DD35" s="634">
        <v>448450</v>
      </c>
      <c r="DE35" s="657"/>
      <c r="DF35" s="657"/>
      <c r="DG35" s="657"/>
      <c r="DH35" s="657"/>
      <c r="DI35" s="657"/>
      <c r="DJ35" s="657"/>
      <c r="DK35" s="658"/>
      <c r="DL35" s="634">
        <v>448450</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63201123</v>
      </c>
      <c r="S36" s="698"/>
      <c r="T36" s="698"/>
      <c r="U36" s="698"/>
      <c r="V36" s="698"/>
      <c r="W36" s="698"/>
      <c r="X36" s="698"/>
      <c r="Y36" s="699"/>
      <c r="Z36" s="700">
        <v>100</v>
      </c>
      <c r="AA36" s="700"/>
      <c r="AB36" s="700"/>
      <c r="AC36" s="700"/>
      <c r="AD36" s="701">
        <v>32991622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1743881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2282308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5241996</v>
      </c>
      <c r="CS36" s="626"/>
      <c r="CT36" s="626"/>
      <c r="CU36" s="626"/>
      <c r="CV36" s="626"/>
      <c r="CW36" s="626"/>
      <c r="CX36" s="626"/>
      <c r="CY36" s="627"/>
      <c r="CZ36" s="659">
        <v>8.6</v>
      </c>
      <c r="DA36" s="660"/>
      <c r="DB36" s="660"/>
      <c r="DC36" s="661"/>
      <c r="DD36" s="634">
        <v>4241140</v>
      </c>
      <c r="DE36" s="626"/>
      <c r="DF36" s="626"/>
      <c r="DG36" s="626"/>
      <c r="DH36" s="626"/>
      <c r="DI36" s="626"/>
      <c r="DJ36" s="626"/>
      <c r="DK36" s="627"/>
      <c r="DL36" s="634">
        <v>2806686</v>
      </c>
      <c r="DM36" s="626"/>
      <c r="DN36" s="626"/>
      <c r="DO36" s="626"/>
      <c r="DP36" s="626"/>
      <c r="DQ36" s="626"/>
      <c r="DR36" s="626"/>
      <c r="DS36" s="626"/>
      <c r="DT36" s="626"/>
      <c r="DU36" s="626"/>
      <c r="DV36" s="627"/>
      <c r="DW36" s="630">
        <v>8.1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377660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21204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1833694</v>
      </c>
      <c r="CS37" s="657"/>
      <c r="CT37" s="657"/>
      <c r="CU37" s="657"/>
      <c r="CV37" s="657"/>
      <c r="CW37" s="657"/>
      <c r="CX37" s="657"/>
      <c r="CY37" s="658"/>
      <c r="CZ37" s="659">
        <v>3</v>
      </c>
      <c r="DA37" s="660"/>
      <c r="DB37" s="660"/>
      <c r="DC37" s="661"/>
      <c r="DD37" s="634">
        <v>1832493</v>
      </c>
      <c r="DE37" s="657"/>
      <c r="DF37" s="657"/>
      <c r="DG37" s="657"/>
      <c r="DH37" s="657"/>
      <c r="DI37" s="657"/>
      <c r="DJ37" s="657"/>
      <c r="DK37" s="658"/>
      <c r="DL37" s="634">
        <v>1529422</v>
      </c>
      <c r="DM37" s="657"/>
      <c r="DN37" s="657"/>
      <c r="DO37" s="657"/>
      <c r="DP37" s="657"/>
      <c r="DQ37" s="657"/>
      <c r="DR37" s="657"/>
      <c r="DS37" s="657"/>
      <c r="DT37" s="657"/>
      <c r="DU37" s="657"/>
      <c r="DV37" s="658"/>
      <c r="DW37" s="630">
        <v>4.4000000000000004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35841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35287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6566542</v>
      </c>
      <c r="CS38" s="626"/>
      <c r="CT38" s="626"/>
      <c r="CU38" s="626"/>
      <c r="CV38" s="626"/>
      <c r="CW38" s="626"/>
      <c r="CX38" s="626"/>
      <c r="CY38" s="627"/>
      <c r="CZ38" s="659">
        <v>10.8</v>
      </c>
      <c r="DA38" s="660"/>
      <c r="DB38" s="660"/>
      <c r="DC38" s="661"/>
      <c r="DD38" s="634">
        <v>5698091</v>
      </c>
      <c r="DE38" s="626"/>
      <c r="DF38" s="626"/>
      <c r="DG38" s="626"/>
      <c r="DH38" s="626"/>
      <c r="DI38" s="626"/>
      <c r="DJ38" s="626"/>
      <c r="DK38" s="627"/>
      <c r="DL38" s="634">
        <v>4782599</v>
      </c>
      <c r="DM38" s="626"/>
      <c r="DN38" s="626"/>
      <c r="DO38" s="626"/>
      <c r="DP38" s="626"/>
      <c r="DQ38" s="626"/>
      <c r="DR38" s="626"/>
      <c r="DS38" s="626"/>
      <c r="DT38" s="626"/>
      <c r="DU38" s="626"/>
      <c r="DV38" s="627"/>
      <c r="DW38" s="630">
        <v>13.7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29109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1452079</v>
      </c>
      <c r="CS39" s="657"/>
      <c r="CT39" s="657"/>
      <c r="CU39" s="657"/>
      <c r="CV39" s="657"/>
      <c r="CW39" s="657"/>
      <c r="CX39" s="657"/>
      <c r="CY39" s="658"/>
      <c r="CZ39" s="659">
        <v>2.4</v>
      </c>
      <c r="DA39" s="660"/>
      <c r="DB39" s="660"/>
      <c r="DC39" s="661"/>
      <c r="DD39" s="634">
        <v>968432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1271893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2479245</v>
      </c>
      <c r="CS40" s="626"/>
      <c r="CT40" s="626"/>
      <c r="CU40" s="626"/>
      <c r="CV40" s="626"/>
      <c r="CW40" s="626"/>
      <c r="CX40" s="626"/>
      <c r="CY40" s="627"/>
      <c r="CZ40" s="659">
        <v>4.0999999999999996</v>
      </c>
      <c r="DA40" s="660"/>
      <c r="DB40" s="660"/>
      <c r="DC40" s="661"/>
      <c r="DD40" s="634">
        <v>187665</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3503798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10203322</v>
      </c>
      <c r="CS42" s="626"/>
      <c r="CT42" s="626"/>
      <c r="CU42" s="626"/>
      <c r="CV42" s="626"/>
      <c r="CW42" s="626"/>
      <c r="CX42" s="626"/>
      <c r="CY42" s="627"/>
      <c r="CZ42" s="659">
        <v>16.7</v>
      </c>
      <c r="DA42" s="708"/>
      <c r="DB42" s="708"/>
      <c r="DC42" s="709"/>
      <c r="DD42" s="634">
        <v>3307651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289707</v>
      </c>
      <c r="CS43" s="657"/>
      <c r="CT43" s="657"/>
      <c r="CU43" s="657"/>
      <c r="CV43" s="657"/>
      <c r="CW43" s="657"/>
      <c r="CX43" s="657"/>
      <c r="CY43" s="658"/>
      <c r="CZ43" s="659">
        <v>0.5</v>
      </c>
      <c r="DA43" s="660"/>
      <c r="DB43" s="660"/>
      <c r="DC43" s="661"/>
      <c r="DD43" s="634">
        <v>289707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10203322</v>
      </c>
      <c r="CS44" s="626"/>
      <c r="CT44" s="626"/>
      <c r="CU44" s="626"/>
      <c r="CV44" s="626"/>
      <c r="CW44" s="626"/>
      <c r="CX44" s="626"/>
      <c r="CY44" s="627"/>
      <c r="CZ44" s="659">
        <v>16.7</v>
      </c>
      <c r="DA44" s="708"/>
      <c r="DB44" s="708"/>
      <c r="DC44" s="709"/>
      <c r="DD44" s="634">
        <v>3307651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2935660</v>
      </c>
      <c r="CS45" s="657"/>
      <c r="CT45" s="657"/>
      <c r="CU45" s="657"/>
      <c r="CV45" s="657"/>
      <c r="CW45" s="657"/>
      <c r="CX45" s="657"/>
      <c r="CY45" s="658"/>
      <c r="CZ45" s="659">
        <v>4.8</v>
      </c>
      <c r="DA45" s="660"/>
      <c r="DB45" s="660"/>
      <c r="DC45" s="661"/>
      <c r="DD45" s="634">
        <v>260612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7129381</v>
      </c>
      <c r="CS46" s="626"/>
      <c r="CT46" s="626"/>
      <c r="CU46" s="626"/>
      <c r="CV46" s="626"/>
      <c r="CW46" s="626"/>
      <c r="CX46" s="626"/>
      <c r="CY46" s="627"/>
      <c r="CZ46" s="659">
        <v>11.7</v>
      </c>
      <c r="DA46" s="708"/>
      <c r="DB46" s="708"/>
      <c r="DC46" s="709"/>
      <c r="DD46" s="634">
        <v>2996088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61028056</v>
      </c>
      <c r="CS49" s="693"/>
      <c r="CT49" s="693"/>
      <c r="CU49" s="693"/>
      <c r="CV49" s="693"/>
      <c r="CW49" s="693"/>
      <c r="CX49" s="693"/>
      <c r="CY49" s="720"/>
      <c r="CZ49" s="721">
        <v>100</v>
      </c>
      <c r="DA49" s="722"/>
      <c r="DB49" s="722"/>
      <c r="DC49" s="723"/>
      <c r="DD49" s="724">
        <v>38619141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124"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61797</v>
      </c>
      <c r="R7" s="755"/>
      <c r="S7" s="755"/>
      <c r="T7" s="755"/>
      <c r="U7" s="755"/>
      <c r="V7" s="755">
        <v>59625</v>
      </c>
      <c r="W7" s="755"/>
      <c r="X7" s="755"/>
      <c r="Y7" s="755"/>
      <c r="Z7" s="755"/>
      <c r="AA7" s="755">
        <v>2172</v>
      </c>
      <c r="AB7" s="755"/>
      <c r="AC7" s="755"/>
      <c r="AD7" s="755"/>
      <c r="AE7" s="756"/>
      <c r="AF7" s="757">
        <v>2126</v>
      </c>
      <c r="AG7" s="758"/>
      <c r="AH7" s="758"/>
      <c r="AI7" s="758"/>
      <c r="AJ7" s="759"/>
      <c r="AK7" s="794">
        <v>1315</v>
      </c>
      <c r="AL7" s="795"/>
      <c r="AM7" s="795"/>
      <c r="AN7" s="795"/>
      <c r="AO7" s="795"/>
      <c r="AP7" s="795">
        <v>62888</v>
      </c>
      <c r="AQ7" s="795"/>
      <c r="AR7" s="795"/>
      <c r="AS7" s="795"/>
      <c r="AT7" s="795"/>
      <c r="AU7" s="796" t="s">
        <v>562</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579</v>
      </c>
      <c r="BT7" s="799"/>
      <c r="BU7" s="799"/>
      <c r="BV7" s="799"/>
      <c r="BW7" s="799"/>
      <c r="BX7" s="799"/>
      <c r="BY7" s="799"/>
      <c r="BZ7" s="799"/>
      <c r="CA7" s="799"/>
      <c r="CB7" s="799"/>
      <c r="CC7" s="799"/>
      <c r="CD7" s="799"/>
      <c r="CE7" s="799"/>
      <c r="CF7" s="799"/>
      <c r="CG7" s="800"/>
      <c r="CH7" s="791">
        <v>-8</v>
      </c>
      <c r="CI7" s="792"/>
      <c r="CJ7" s="792"/>
      <c r="CK7" s="792"/>
      <c r="CL7" s="793"/>
      <c r="CM7" s="791">
        <v>52</v>
      </c>
      <c r="CN7" s="792"/>
      <c r="CO7" s="792"/>
      <c r="CP7" s="792"/>
      <c r="CQ7" s="793"/>
      <c r="CR7" s="791">
        <v>10</v>
      </c>
      <c r="CS7" s="792"/>
      <c r="CT7" s="792"/>
      <c r="CU7" s="792"/>
      <c r="CV7" s="793"/>
      <c r="CW7" s="791">
        <v>33</v>
      </c>
      <c r="CX7" s="792"/>
      <c r="CY7" s="792"/>
      <c r="CZ7" s="792"/>
      <c r="DA7" s="793"/>
      <c r="DB7" s="791" t="s">
        <v>563</v>
      </c>
      <c r="DC7" s="792"/>
      <c r="DD7" s="792"/>
      <c r="DE7" s="792"/>
      <c r="DF7" s="793"/>
      <c r="DG7" s="791" t="s">
        <v>563</v>
      </c>
      <c r="DH7" s="792"/>
      <c r="DI7" s="792"/>
      <c r="DJ7" s="792"/>
      <c r="DK7" s="793"/>
      <c r="DL7" s="791" t="s">
        <v>563</v>
      </c>
      <c r="DM7" s="792"/>
      <c r="DN7" s="792"/>
      <c r="DO7" s="792"/>
      <c r="DP7" s="793"/>
      <c r="DQ7" s="791" t="s">
        <v>590</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7</v>
      </c>
      <c r="R8" s="779"/>
      <c r="S8" s="779"/>
      <c r="T8" s="779"/>
      <c r="U8" s="779"/>
      <c r="V8" s="779">
        <v>6</v>
      </c>
      <c r="W8" s="779"/>
      <c r="X8" s="779"/>
      <c r="Y8" s="779"/>
      <c r="Z8" s="779"/>
      <c r="AA8" s="779">
        <v>1</v>
      </c>
      <c r="AB8" s="779"/>
      <c r="AC8" s="779"/>
      <c r="AD8" s="779"/>
      <c r="AE8" s="780"/>
      <c r="AF8" s="781">
        <v>1</v>
      </c>
      <c r="AG8" s="782"/>
      <c r="AH8" s="782"/>
      <c r="AI8" s="782"/>
      <c r="AJ8" s="783"/>
      <c r="AK8" s="784" t="s">
        <v>563</v>
      </c>
      <c r="AL8" s="785"/>
      <c r="AM8" s="785"/>
      <c r="AN8" s="785"/>
      <c r="AO8" s="785"/>
      <c r="AP8" s="785" t="s">
        <v>559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580</v>
      </c>
      <c r="BT8" s="789"/>
      <c r="BU8" s="789"/>
      <c r="BV8" s="789"/>
      <c r="BW8" s="789"/>
      <c r="BX8" s="789"/>
      <c r="BY8" s="789"/>
      <c r="BZ8" s="789"/>
      <c r="CA8" s="789"/>
      <c r="CB8" s="789"/>
      <c r="CC8" s="789"/>
      <c r="CD8" s="789"/>
      <c r="CE8" s="789"/>
      <c r="CF8" s="789"/>
      <c r="CG8" s="790"/>
      <c r="CH8" s="801">
        <v>19</v>
      </c>
      <c r="CI8" s="802"/>
      <c r="CJ8" s="802"/>
      <c r="CK8" s="802"/>
      <c r="CL8" s="803"/>
      <c r="CM8" s="801">
        <v>312</v>
      </c>
      <c r="CN8" s="802"/>
      <c r="CO8" s="802"/>
      <c r="CP8" s="802"/>
      <c r="CQ8" s="803"/>
      <c r="CR8" s="801">
        <v>100</v>
      </c>
      <c r="CS8" s="802"/>
      <c r="CT8" s="802"/>
      <c r="CU8" s="802"/>
      <c r="CV8" s="803"/>
      <c r="CW8" s="801" t="s">
        <v>564</v>
      </c>
      <c r="CX8" s="802"/>
      <c r="CY8" s="802"/>
      <c r="CZ8" s="802"/>
      <c r="DA8" s="803"/>
      <c r="DB8" s="801" t="s">
        <v>565</v>
      </c>
      <c r="DC8" s="802"/>
      <c r="DD8" s="802"/>
      <c r="DE8" s="802"/>
      <c r="DF8" s="803"/>
      <c r="DG8" s="801" t="s">
        <v>564</v>
      </c>
      <c r="DH8" s="802"/>
      <c r="DI8" s="802"/>
      <c r="DJ8" s="802"/>
      <c r="DK8" s="803"/>
      <c r="DL8" s="801" t="s">
        <v>564</v>
      </c>
      <c r="DM8" s="802"/>
      <c r="DN8" s="802"/>
      <c r="DO8" s="802"/>
      <c r="DP8" s="803"/>
      <c r="DQ8" s="801" t="s">
        <v>563</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1502</v>
      </c>
      <c r="R9" s="779"/>
      <c r="S9" s="779"/>
      <c r="T9" s="779"/>
      <c r="U9" s="779"/>
      <c r="V9" s="779">
        <v>1502</v>
      </c>
      <c r="W9" s="779"/>
      <c r="X9" s="779"/>
      <c r="Y9" s="779"/>
      <c r="Z9" s="779"/>
      <c r="AA9" s="779" t="s">
        <v>560</v>
      </c>
      <c r="AB9" s="779"/>
      <c r="AC9" s="779"/>
      <c r="AD9" s="779"/>
      <c r="AE9" s="780"/>
      <c r="AF9" s="781" t="s">
        <v>558</v>
      </c>
      <c r="AG9" s="782"/>
      <c r="AH9" s="782"/>
      <c r="AI9" s="782"/>
      <c r="AJ9" s="783"/>
      <c r="AK9" s="784">
        <v>74</v>
      </c>
      <c r="AL9" s="785"/>
      <c r="AM9" s="785"/>
      <c r="AN9" s="785"/>
      <c r="AO9" s="785"/>
      <c r="AP9" s="785">
        <v>2197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582</v>
      </c>
      <c r="BT9" s="789"/>
      <c r="BU9" s="789"/>
      <c r="BV9" s="789"/>
      <c r="BW9" s="789"/>
      <c r="BX9" s="789"/>
      <c r="BY9" s="789"/>
      <c r="BZ9" s="789"/>
      <c r="CA9" s="789"/>
      <c r="CB9" s="789"/>
      <c r="CC9" s="789"/>
      <c r="CD9" s="789"/>
      <c r="CE9" s="789"/>
      <c r="CF9" s="789"/>
      <c r="CG9" s="790"/>
      <c r="CH9" s="801" t="s">
        <v>563</v>
      </c>
      <c r="CI9" s="802"/>
      <c r="CJ9" s="802"/>
      <c r="CK9" s="802"/>
      <c r="CL9" s="803"/>
      <c r="CM9" s="801">
        <v>17</v>
      </c>
      <c r="CN9" s="802"/>
      <c r="CO9" s="802"/>
      <c r="CP9" s="802"/>
      <c r="CQ9" s="803"/>
      <c r="CR9" s="801">
        <v>3</v>
      </c>
      <c r="CS9" s="802"/>
      <c r="CT9" s="802"/>
      <c r="CU9" s="802"/>
      <c r="CV9" s="803"/>
      <c r="CW9" s="801" t="s">
        <v>565</v>
      </c>
      <c r="CX9" s="802"/>
      <c r="CY9" s="802"/>
      <c r="CZ9" s="802"/>
      <c r="DA9" s="803"/>
      <c r="DB9" s="801" t="s">
        <v>564</v>
      </c>
      <c r="DC9" s="802"/>
      <c r="DD9" s="802"/>
      <c r="DE9" s="802"/>
      <c r="DF9" s="803"/>
      <c r="DG9" s="801" t="s">
        <v>564</v>
      </c>
      <c r="DH9" s="802"/>
      <c r="DI9" s="802"/>
      <c r="DJ9" s="802"/>
      <c r="DK9" s="803"/>
      <c r="DL9" s="801" t="s">
        <v>564</v>
      </c>
      <c r="DM9" s="802"/>
      <c r="DN9" s="802"/>
      <c r="DO9" s="802"/>
      <c r="DP9" s="803"/>
      <c r="DQ9" s="801" t="s">
        <v>563</v>
      </c>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52</v>
      </c>
      <c r="R10" s="779"/>
      <c r="S10" s="779"/>
      <c r="T10" s="779"/>
      <c r="U10" s="779"/>
      <c r="V10" s="779">
        <v>52</v>
      </c>
      <c r="W10" s="779"/>
      <c r="X10" s="779"/>
      <c r="Y10" s="779"/>
      <c r="Z10" s="779"/>
      <c r="AA10" s="779" t="s">
        <v>560</v>
      </c>
      <c r="AB10" s="779"/>
      <c r="AC10" s="779"/>
      <c r="AD10" s="779"/>
      <c r="AE10" s="780"/>
      <c r="AF10" s="781" t="s">
        <v>112</v>
      </c>
      <c r="AG10" s="782"/>
      <c r="AH10" s="782"/>
      <c r="AI10" s="782"/>
      <c r="AJ10" s="783"/>
      <c r="AK10" s="784">
        <v>31</v>
      </c>
      <c r="AL10" s="785"/>
      <c r="AM10" s="785"/>
      <c r="AN10" s="785"/>
      <c r="AO10" s="785"/>
      <c r="AP10" s="785">
        <v>470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585</v>
      </c>
      <c r="BS10" s="788" t="s">
        <v>583</v>
      </c>
      <c r="BT10" s="789"/>
      <c r="BU10" s="789"/>
      <c r="BV10" s="789"/>
      <c r="BW10" s="789"/>
      <c r="BX10" s="789"/>
      <c r="BY10" s="789"/>
      <c r="BZ10" s="789"/>
      <c r="CA10" s="789"/>
      <c r="CB10" s="789"/>
      <c r="CC10" s="789"/>
      <c r="CD10" s="789"/>
      <c r="CE10" s="789"/>
      <c r="CF10" s="789"/>
      <c r="CG10" s="790"/>
      <c r="CH10" s="801">
        <v>607</v>
      </c>
      <c r="CI10" s="802"/>
      <c r="CJ10" s="802"/>
      <c r="CK10" s="802"/>
      <c r="CL10" s="803"/>
      <c r="CM10" s="801">
        <v>2070</v>
      </c>
      <c r="CN10" s="802"/>
      <c r="CO10" s="802"/>
      <c r="CP10" s="802"/>
      <c r="CQ10" s="803"/>
      <c r="CR10" s="801">
        <v>5</v>
      </c>
      <c r="CS10" s="802"/>
      <c r="CT10" s="802"/>
      <c r="CU10" s="802"/>
      <c r="CV10" s="803"/>
      <c r="CW10" s="801">
        <v>500</v>
      </c>
      <c r="CX10" s="802"/>
      <c r="CY10" s="802"/>
      <c r="CZ10" s="802"/>
      <c r="DA10" s="803"/>
      <c r="DB10" s="801" t="s">
        <v>565</v>
      </c>
      <c r="DC10" s="802"/>
      <c r="DD10" s="802"/>
      <c r="DE10" s="802"/>
      <c r="DF10" s="803"/>
      <c r="DG10" s="801">
        <v>6820</v>
      </c>
      <c r="DH10" s="802"/>
      <c r="DI10" s="802"/>
      <c r="DJ10" s="802"/>
      <c r="DK10" s="803"/>
      <c r="DL10" s="801" t="s">
        <v>564</v>
      </c>
      <c r="DM10" s="802"/>
      <c r="DN10" s="802"/>
      <c r="DO10" s="802"/>
      <c r="DP10" s="803"/>
      <c r="DQ10" s="801">
        <v>3164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584</v>
      </c>
      <c r="BT11" s="789"/>
      <c r="BU11" s="789"/>
      <c r="BV11" s="789"/>
      <c r="BW11" s="789"/>
      <c r="BX11" s="789"/>
      <c r="BY11" s="789"/>
      <c r="BZ11" s="789"/>
      <c r="CA11" s="789"/>
      <c r="CB11" s="789"/>
      <c r="CC11" s="789"/>
      <c r="CD11" s="789"/>
      <c r="CE11" s="789"/>
      <c r="CF11" s="789"/>
      <c r="CG11" s="790"/>
      <c r="CH11" s="801" t="s">
        <v>563</v>
      </c>
      <c r="CI11" s="802"/>
      <c r="CJ11" s="802"/>
      <c r="CK11" s="802"/>
      <c r="CL11" s="803"/>
      <c r="CM11" s="801">
        <v>27</v>
      </c>
      <c r="CN11" s="802"/>
      <c r="CO11" s="802"/>
      <c r="CP11" s="802"/>
      <c r="CQ11" s="803"/>
      <c r="CR11" s="801">
        <v>5</v>
      </c>
      <c r="CS11" s="802"/>
      <c r="CT11" s="802"/>
      <c r="CU11" s="802"/>
      <c r="CV11" s="803"/>
      <c r="CW11" s="801" t="s">
        <v>564</v>
      </c>
      <c r="CX11" s="802"/>
      <c r="CY11" s="802"/>
      <c r="CZ11" s="802"/>
      <c r="DA11" s="803"/>
      <c r="DB11" s="801" t="s">
        <v>564</v>
      </c>
      <c r="DC11" s="802"/>
      <c r="DD11" s="802"/>
      <c r="DE11" s="802"/>
      <c r="DF11" s="803"/>
      <c r="DG11" s="801" t="s">
        <v>563</v>
      </c>
      <c r="DH11" s="802"/>
      <c r="DI11" s="802"/>
      <c r="DJ11" s="802"/>
      <c r="DK11" s="803"/>
      <c r="DL11" s="801" t="s">
        <v>564</v>
      </c>
      <c r="DM11" s="802"/>
      <c r="DN11" s="802"/>
      <c r="DO11" s="802"/>
      <c r="DP11" s="803"/>
      <c r="DQ11" s="801" t="s">
        <v>566</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586</v>
      </c>
      <c r="BT12" s="789"/>
      <c r="BU12" s="789"/>
      <c r="BV12" s="789"/>
      <c r="BW12" s="789"/>
      <c r="BX12" s="789"/>
      <c r="BY12" s="789"/>
      <c r="BZ12" s="789"/>
      <c r="CA12" s="789"/>
      <c r="CB12" s="789"/>
      <c r="CC12" s="789"/>
      <c r="CD12" s="789"/>
      <c r="CE12" s="789"/>
      <c r="CF12" s="789"/>
      <c r="CG12" s="790"/>
      <c r="CH12" s="801">
        <v>-3</v>
      </c>
      <c r="CI12" s="802"/>
      <c r="CJ12" s="802"/>
      <c r="CK12" s="802"/>
      <c r="CL12" s="803"/>
      <c r="CM12" s="801">
        <v>277</v>
      </c>
      <c r="CN12" s="802"/>
      <c r="CO12" s="802"/>
      <c r="CP12" s="802"/>
      <c r="CQ12" s="803"/>
      <c r="CR12" s="801">
        <v>40</v>
      </c>
      <c r="CS12" s="802"/>
      <c r="CT12" s="802"/>
      <c r="CU12" s="802"/>
      <c r="CV12" s="803"/>
      <c r="CW12" s="801">
        <v>40</v>
      </c>
      <c r="CX12" s="802"/>
      <c r="CY12" s="802"/>
      <c r="CZ12" s="802"/>
      <c r="DA12" s="803"/>
      <c r="DB12" s="801" t="s">
        <v>565</v>
      </c>
      <c r="DC12" s="802"/>
      <c r="DD12" s="802"/>
      <c r="DE12" s="802"/>
      <c r="DF12" s="803"/>
      <c r="DG12" s="801" t="s">
        <v>564</v>
      </c>
      <c r="DH12" s="802"/>
      <c r="DI12" s="802"/>
      <c r="DJ12" s="802"/>
      <c r="DK12" s="803"/>
      <c r="DL12" s="801" t="s">
        <v>564</v>
      </c>
      <c r="DM12" s="802"/>
      <c r="DN12" s="802"/>
      <c r="DO12" s="802"/>
      <c r="DP12" s="803"/>
      <c r="DQ12" s="801" t="s">
        <v>564</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581</v>
      </c>
      <c r="BT13" s="789"/>
      <c r="BU13" s="789"/>
      <c r="BV13" s="789"/>
      <c r="BW13" s="789"/>
      <c r="BX13" s="789"/>
      <c r="BY13" s="789"/>
      <c r="BZ13" s="789"/>
      <c r="CA13" s="789"/>
      <c r="CB13" s="789"/>
      <c r="CC13" s="789"/>
      <c r="CD13" s="789"/>
      <c r="CE13" s="789"/>
      <c r="CF13" s="789"/>
      <c r="CG13" s="790"/>
      <c r="CH13" s="801">
        <v>-82</v>
      </c>
      <c r="CI13" s="802"/>
      <c r="CJ13" s="802"/>
      <c r="CK13" s="802"/>
      <c r="CL13" s="803"/>
      <c r="CM13" s="801">
        <v>-26</v>
      </c>
      <c r="CN13" s="802"/>
      <c r="CO13" s="802"/>
      <c r="CP13" s="802"/>
      <c r="CQ13" s="803"/>
      <c r="CR13" s="801">
        <v>11</v>
      </c>
      <c r="CS13" s="802"/>
      <c r="CT13" s="802"/>
      <c r="CU13" s="802"/>
      <c r="CV13" s="803"/>
      <c r="CW13" s="801">
        <v>11</v>
      </c>
      <c r="CX13" s="802"/>
      <c r="CY13" s="802"/>
      <c r="CZ13" s="802"/>
      <c r="DA13" s="803"/>
      <c r="DB13" s="801" t="s">
        <v>564</v>
      </c>
      <c r="DC13" s="802"/>
      <c r="DD13" s="802"/>
      <c r="DE13" s="802"/>
      <c r="DF13" s="803"/>
      <c r="DG13" s="801" t="s">
        <v>564</v>
      </c>
      <c r="DH13" s="802"/>
      <c r="DI13" s="802"/>
      <c r="DJ13" s="802"/>
      <c r="DK13" s="803"/>
      <c r="DL13" s="801" t="s">
        <v>564</v>
      </c>
      <c r="DM13" s="802"/>
      <c r="DN13" s="802"/>
      <c r="DO13" s="802"/>
      <c r="DP13" s="803"/>
      <c r="DQ13" s="801" t="s">
        <v>564</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63358</v>
      </c>
      <c r="R23" s="814"/>
      <c r="S23" s="814"/>
      <c r="T23" s="814"/>
      <c r="U23" s="814"/>
      <c r="V23" s="814">
        <v>61185</v>
      </c>
      <c r="W23" s="814"/>
      <c r="X23" s="814"/>
      <c r="Y23" s="814"/>
      <c r="Z23" s="814"/>
      <c r="AA23" s="814">
        <v>2173</v>
      </c>
      <c r="AB23" s="814"/>
      <c r="AC23" s="814"/>
      <c r="AD23" s="814"/>
      <c r="AE23" s="815"/>
      <c r="AF23" s="816">
        <v>2127</v>
      </c>
      <c r="AG23" s="814"/>
      <c r="AH23" s="814"/>
      <c r="AI23" s="814"/>
      <c r="AJ23" s="817"/>
      <c r="AK23" s="818"/>
      <c r="AL23" s="819"/>
      <c r="AM23" s="819"/>
      <c r="AN23" s="819"/>
      <c r="AO23" s="819"/>
      <c r="AP23" s="814">
        <v>65555</v>
      </c>
      <c r="AQ23" s="814"/>
      <c r="AR23" s="814"/>
      <c r="AS23" s="814"/>
      <c r="AT23" s="814"/>
      <c r="AU23" s="820"/>
      <c r="AV23" s="820"/>
      <c r="AW23" s="820"/>
      <c r="AX23" s="820"/>
      <c r="AY23" s="821"/>
      <c r="AZ23" s="829" t="s">
        <v>374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385</v>
      </c>
      <c r="C28" s="752"/>
      <c r="D28" s="752"/>
      <c r="E28" s="752"/>
      <c r="F28" s="752"/>
      <c r="G28" s="752"/>
      <c r="H28" s="752"/>
      <c r="I28" s="752"/>
      <c r="J28" s="752"/>
      <c r="K28" s="752"/>
      <c r="L28" s="752"/>
      <c r="M28" s="752"/>
      <c r="N28" s="752"/>
      <c r="O28" s="752"/>
      <c r="P28" s="753"/>
      <c r="Q28" s="842">
        <v>18</v>
      </c>
      <c r="R28" s="843"/>
      <c r="S28" s="843"/>
      <c r="T28" s="843"/>
      <c r="U28" s="843"/>
      <c r="V28" s="843">
        <v>18</v>
      </c>
      <c r="W28" s="843"/>
      <c r="X28" s="843"/>
      <c r="Y28" s="843"/>
      <c r="Z28" s="843"/>
      <c r="AA28" s="843" t="s">
        <v>560</v>
      </c>
      <c r="AB28" s="843"/>
      <c r="AC28" s="843"/>
      <c r="AD28" s="843"/>
      <c r="AE28" s="844"/>
      <c r="AF28" s="845" t="s">
        <v>112</v>
      </c>
      <c r="AG28" s="843"/>
      <c r="AH28" s="843"/>
      <c r="AI28" s="843"/>
      <c r="AJ28" s="846"/>
      <c r="AK28" s="847">
        <v>13</v>
      </c>
      <c r="AL28" s="838"/>
      <c r="AM28" s="838"/>
      <c r="AN28" s="838"/>
      <c r="AO28" s="838"/>
      <c r="AP28" s="838" t="s">
        <v>564</v>
      </c>
      <c r="AQ28" s="838"/>
      <c r="AR28" s="838"/>
      <c r="AS28" s="838"/>
      <c r="AT28" s="838"/>
      <c r="AU28" s="838" t="s">
        <v>564</v>
      </c>
      <c r="AV28" s="838"/>
      <c r="AW28" s="838"/>
      <c r="AX28" s="838"/>
      <c r="AY28" s="838"/>
      <c r="AZ28" s="839" t="s">
        <v>566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386</v>
      </c>
      <c r="C29" s="776"/>
      <c r="D29" s="776"/>
      <c r="E29" s="776"/>
      <c r="F29" s="776"/>
      <c r="G29" s="776"/>
      <c r="H29" s="776"/>
      <c r="I29" s="776"/>
      <c r="J29" s="776"/>
      <c r="K29" s="776"/>
      <c r="L29" s="776"/>
      <c r="M29" s="776"/>
      <c r="N29" s="776"/>
      <c r="O29" s="776"/>
      <c r="P29" s="777"/>
      <c r="Q29" s="778">
        <v>20712</v>
      </c>
      <c r="R29" s="779"/>
      <c r="S29" s="779"/>
      <c r="T29" s="779"/>
      <c r="U29" s="779"/>
      <c r="V29" s="779">
        <v>18046</v>
      </c>
      <c r="W29" s="779"/>
      <c r="X29" s="779"/>
      <c r="Y29" s="779"/>
      <c r="Z29" s="779"/>
      <c r="AA29" s="779">
        <v>2666</v>
      </c>
      <c r="AB29" s="779"/>
      <c r="AC29" s="779"/>
      <c r="AD29" s="779"/>
      <c r="AE29" s="780"/>
      <c r="AF29" s="781">
        <v>2666</v>
      </c>
      <c r="AG29" s="782"/>
      <c r="AH29" s="782"/>
      <c r="AI29" s="782"/>
      <c r="AJ29" s="783"/>
      <c r="AK29" s="850">
        <v>1269</v>
      </c>
      <c r="AL29" s="851"/>
      <c r="AM29" s="851"/>
      <c r="AN29" s="851"/>
      <c r="AO29" s="851"/>
      <c r="AP29" s="851" t="s">
        <v>564</v>
      </c>
      <c r="AQ29" s="851"/>
      <c r="AR29" s="851"/>
      <c r="AS29" s="851"/>
      <c r="AT29" s="851"/>
      <c r="AU29" s="851" t="s">
        <v>565</v>
      </c>
      <c r="AV29" s="851"/>
      <c r="AW29" s="851"/>
      <c r="AX29" s="851"/>
      <c r="AY29" s="851"/>
      <c r="AZ29" s="852" t="s">
        <v>564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387</v>
      </c>
      <c r="C30" s="776"/>
      <c r="D30" s="776"/>
      <c r="E30" s="776"/>
      <c r="F30" s="776"/>
      <c r="G30" s="776"/>
      <c r="H30" s="776"/>
      <c r="I30" s="776"/>
      <c r="J30" s="776"/>
      <c r="K30" s="776"/>
      <c r="L30" s="776"/>
      <c r="M30" s="776"/>
      <c r="N30" s="776"/>
      <c r="O30" s="776"/>
      <c r="P30" s="777"/>
      <c r="Q30" s="778">
        <v>55</v>
      </c>
      <c r="R30" s="779"/>
      <c r="S30" s="779"/>
      <c r="T30" s="779"/>
      <c r="U30" s="779"/>
      <c r="V30" s="779">
        <v>55</v>
      </c>
      <c r="W30" s="779"/>
      <c r="X30" s="779"/>
      <c r="Y30" s="779"/>
      <c r="Z30" s="779"/>
      <c r="AA30" s="779" t="s">
        <v>561</v>
      </c>
      <c r="AB30" s="779"/>
      <c r="AC30" s="779"/>
      <c r="AD30" s="779"/>
      <c r="AE30" s="780"/>
      <c r="AF30" s="781" t="s">
        <v>112</v>
      </c>
      <c r="AG30" s="782"/>
      <c r="AH30" s="782"/>
      <c r="AI30" s="782"/>
      <c r="AJ30" s="783"/>
      <c r="AK30" s="850">
        <v>6</v>
      </c>
      <c r="AL30" s="851"/>
      <c r="AM30" s="851"/>
      <c r="AN30" s="851"/>
      <c r="AO30" s="851"/>
      <c r="AP30" s="851" t="s">
        <v>564</v>
      </c>
      <c r="AQ30" s="851"/>
      <c r="AR30" s="851"/>
      <c r="AS30" s="851"/>
      <c r="AT30" s="851"/>
      <c r="AU30" s="851" t="s">
        <v>564</v>
      </c>
      <c r="AV30" s="851"/>
      <c r="AW30" s="851"/>
      <c r="AX30" s="851"/>
      <c r="AY30" s="851"/>
      <c r="AZ30" s="852" t="s">
        <v>565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388</v>
      </c>
      <c r="C31" s="776"/>
      <c r="D31" s="776"/>
      <c r="E31" s="776"/>
      <c r="F31" s="776"/>
      <c r="G31" s="776"/>
      <c r="H31" s="776"/>
      <c r="I31" s="776"/>
      <c r="J31" s="776"/>
      <c r="K31" s="776"/>
      <c r="L31" s="776"/>
      <c r="M31" s="776"/>
      <c r="N31" s="776"/>
      <c r="O31" s="776"/>
      <c r="P31" s="777"/>
      <c r="Q31" s="778">
        <v>1909</v>
      </c>
      <c r="R31" s="779"/>
      <c r="S31" s="779"/>
      <c r="T31" s="779"/>
      <c r="U31" s="779"/>
      <c r="V31" s="779">
        <v>1852</v>
      </c>
      <c r="W31" s="779"/>
      <c r="X31" s="779"/>
      <c r="Y31" s="779"/>
      <c r="Z31" s="779"/>
      <c r="AA31" s="779">
        <v>57</v>
      </c>
      <c r="AB31" s="779"/>
      <c r="AC31" s="779"/>
      <c r="AD31" s="779"/>
      <c r="AE31" s="780"/>
      <c r="AF31" s="781">
        <v>57</v>
      </c>
      <c r="AG31" s="782"/>
      <c r="AH31" s="782"/>
      <c r="AI31" s="782"/>
      <c r="AJ31" s="783"/>
      <c r="AK31" s="850">
        <v>371</v>
      </c>
      <c r="AL31" s="851"/>
      <c r="AM31" s="851"/>
      <c r="AN31" s="851"/>
      <c r="AO31" s="851"/>
      <c r="AP31" s="851" t="s">
        <v>564</v>
      </c>
      <c r="AQ31" s="851"/>
      <c r="AR31" s="851"/>
      <c r="AS31" s="851"/>
      <c r="AT31" s="851"/>
      <c r="AU31" s="851" t="s">
        <v>565</v>
      </c>
      <c r="AV31" s="851"/>
      <c r="AW31" s="851"/>
      <c r="AX31" s="851"/>
      <c r="AY31" s="851"/>
      <c r="AZ31" s="852" t="s">
        <v>565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13529</v>
      </c>
      <c r="R32" s="779"/>
      <c r="S32" s="779"/>
      <c r="T32" s="779"/>
      <c r="U32" s="779"/>
      <c r="V32" s="779">
        <v>12129</v>
      </c>
      <c r="W32" s="779"/>
      <c r="X32" s="779"/>
      <c r="Y32" s="779"/>
      <c r="Z32" s="779"/>
      <c r="AA32" s="779">
        <v>1400</v>
      </c>
      <c r="AB32" s="779"/>
      <c r="AC32" s="779"/>
      <c r="AD32" s="779"/>
      <c r="AE32" s="780"/>
      <c r="AF32" s="781">
        <v>1400</v>
      </c>
      <c r="AG32" s="782"/>
      <c r="AH32" s="782"/>
      <c r="AI32" s="782"/>
      <c r="AJ32" s="783"/>
      <c r="AK32" s="850">
        <v>1719</v>
      </c>
      <c r="AL32" s="851"/>
      <c r="AM32" s="851"/>
      <c r="AN32" s="851"/>
      <c r="AO32" s="851"/>
      <c r="AP32" s="851" t="s">
        <v>564</v>
      </c>
      <c r="AQ32" s="851"/>
      <c r="AR32" s="851"/>
      <c r="AS32" s="851"/>
      <c r="AT32" s="851"/>
      <c r="AU32" s="851" t="s">
        <v>564</v>
      </c>
      <c r="AV32" s="851"/>
      <c r="AW32" s="851"/>
      <c r="AX32" s="851"/>
      <c r="AY32" s="851"/>
      <c r="AZ32" s="852" t="s">
        <v>564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122</v>
      </c>
      <c r="R33" s="779"/>
      <c r="S33" s="779"/>
      <c r="T33" s="779"/>
      <c r="U33" s="779"/>
      <c r="V33" s="779">
        <v>93</v>
      </c>
      <c r="W33" s="779"/>
      <c r="X33" s="779"/>
      <c r="Y33" s="779"/>
      <c r="Z33" s="779"/>
      <c r="AA33" s="779">
        <v>29</v>
      </c>
      <c r="AB33" s="779"/>
      <c r="AC33" s="779"/>
      <c r="AD33" s="779"/>
      <c r="AE33" s="780"/>
      <c r="AF33" s="781">
        <v>29</v>
      </c>
      <c r="AG33" s="782"/>
      <c r="AH33" s="782"/>
      <c r="AI33" s="782"/>
      <c r="AJ33" s="783"/>
      <c r="AK33" s="850" t="s">
        <v>563</v>
      </c>
      <c r="AL33" s="851"/>
      <c r="AM33" s="851"/>
      <c r="AN33" s="851"/>
      <c r="AO33" s="851"/>
      <c r="AP33" s="851" t="s">
        <v>565</v>
      </c>
      <c r="AQ33" s="851"/>
      <c r="AR33" s="851"/>
      <c r="AS33" s="851"/>
      <c r="AT33" s="851"/>
      <c r="AU33" s="851" t="s">
        <v>564</v>
      </c>
      <c r="AV33" s="851"/>
      <c r="AW33" s="851"/>
      <c r="AX33" s="851"/>
      <c r="AY33" s="851"/>
      <c r="AZ33" s="852" t="s">
        <v>564</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12486</v>
      </c>
      <c r="R34" s="779"/>
      <c r="S34" s="779"/>
      <c r="T34" s="779"/>
      <c r="U34" s="779"/>
      <c r="V34" s="779">
        <v>11259</v>
      </c>
      <c r="W34" s="779"/>
      <c r="X34" s="779"/>
      <c r="Y34" s="779"/>
      <c r="Z34" s="779"/>
      <c r="AA34" s="779">
        <v>1227</v>
      </c>
      <c r="AB34" s="779"/>
      <c r="AC34" s="779"/>
      <c r="AD34" s="779"/>
      <c r="AE34" s="780"/>
      <c r="AF34" s="781">
        <v>1227</v>
      </c>
      <c r="AG34" s="782"/>
      <c r="AH34" s="782"/>
      <c r="AI34" s="782"/>
      <c r="AJ34" s="783"/>
      <c r="AK34" s="850">
        <v>150</v>
      </c>
      <c r="AL34" s="851"/>
      <c r="AM34" s="851"/>
      <c r="AN34" s="851"/>
      <c r="AO34" s="851"/>
      <c r="AP34" s="851" t="s">
        <v>564</v>
      </c>
      <c r="AQ34" s="851"/>
      <c r="AR34" s="851"/>
      <c r="AS34" s="851"/>
      <c r="AT34" s="851"/>
      <c r="AU34" s="851" t="s">
        <v>565</v>
      </c>
      <c r="AV34" s="851"/>
      <c r="AW34" s="851"/>
      <c r="AX34" s="851"/>
      <c r="AY34" s="851"/>
      <c r="AZ34" s="852" t="s">
        <v>565</v>
      </c>
      <c r="BA34" s="852"/>
      <c r="BB34" s="852"/>
      <c r="BC34" s="852"/>
      <c r="BD34" s="852"/>
      <c r="BE34" s="848" t="s">
        <v>593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31778</v>
      </c>
      <c r="R35" s="779"/>
      <c r="S35" s="779"/>
      <c r="T35" s="779"/>
      <c r="U35" s="779"/>
      <c r="V35" s="779">
        <v>31704</v>
      </c>
      <c r="W35" s="779"/>
      <c r="X35" s="779"/>
      <c r="Y35" s="779"/>
      <c r="Z35" s="779"/>
      <c r="AA35" s="779">
        <v>74</v>
      </c>
      <c r="AB35" s="779"/>
      <c r="AC35" s="779"/>
      <c r="AD35" s="779"/>
      <c r="AE35" s="780"/>
      <c r="AF35" s="781">
        <v>27437</v>
      </c>
      <c r="AG35" s="782"/>
      <c r="AH35" s="782"/>
      <c r="AI35" s="782"/>
      <c r="AJ35" s="783"/>
      <c r="AK35" s="850">
        <v>430</v>
      </c>
      <c r="AL35" s="851"/>
      <c r="AM35" s="851"/>
      <c r="AN35" s="851"/>
      <c r="AO35" s="851"/>
      <c r="AP35" s="851">
        <v>5608</v>
      </c>
      <c r="AQ35" s="851"/>
      <c r="AR35" s="851"/>
      <c r="AS35" s="851"/>
      <c r="AT35" s="851"/>
      <c r="AU35" s="851">
        <v>1576</v>
      </c>
      <c r="AV35" s="851"/>
      <c r="AW35" s="851"/>
      <c r="AX35" s="851"/>
      <c r="AY35" s="851"/>
      <c r="AZ35" s="852" t="s">
        <v>564</v>
      </c>
      <c r="BA35" s="852"/>
      <c r="BB35" s="852"/>
      <c r="BC35" s="852"/>
      <c r="BD35" s="852"/>
      <c r="BE35" s="848" t="s">
        <v>393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394</v>
      </c>
      <c r="C36" s="776"/>
      <c r="D36" s="776"/>
      <c r="E36" s="776"/>
      <c r="F36" s="776"/>
      <c r="G36" s="776"/>
      <c r="H36" s="776"/>
      <c r="I36" s="776"/>
      <c r="J36" s="776"/>
      <c r="K36" s="776"/>
      <c r="L36" s="776"/>
      <c r="M36" s="776"/>
      <c r="N36" s="776"/>
      <c r="O36" s="776"/>
      <c r="P36" s="777"/>
      <c r="Q36" s="778">
        <v>2121</v>
      </c>
      <c r="R36" s="779"/>
      <c r="S36" s="779"/>
      <c r="T36" s="779"/>
      <c r="U36" s="779"/>
      <c r="V36" s="779">
        <v>1734</v>
      </c>
      <c r="W36" s="779"/>
      <c r="X36" s="779"/>
      <c r="Y36" s="779"/>
      <c r="Z36" s="779"/>
      <c r="AA36" s="779">
        <v>387</v>
      </c>
      <c r="AB36" s="779"/>
      <c r="AC36" s="779"/>
      <c r="AD36" s="779"/>
      <c r="AE36" s="780"/>
      <c r="AF36" s="781">
        <v>2355</v>
      </c>
      <c r="AG36" s="782"/>
      <c r="AH36" s="782"/>
      <c r="AI36" s="782"/>
      <c r="AJ36" s="783"/>
      <c r="AK36" s="850">
        <v>18</v>
      </c>
      <c r="AL36" s="851"/>
      <c r="AM36" s="851"/>
      <c r="AN36" s="851"/>
      <c r="AO36" s="851"/>
      <c r="AP36" s="851">
        <v>5456</v>
      </c>
      <c r="AQ36" s="851"/>
      <c r="AR36" s="851"/>
      <c r="AS36" s="851"/>
      <c r="AT36" s="851"/>
      <c r="AU36" s="851">
        <v>22</v>
      </c>
      <c r="AV36" s="851"/>
      <c r="AW36" s="851"/>
      <c r="AX36" s="851"/>
      <c r="AY36" s="851"/>
      <c r="AZ36" s="852" t="s">
        <v>565</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395</v>
      </c>
      <c r="C37" s="776"/>
      <c r="D37" s="776"/>
      <c r="E37" s="776"/>
      <c r="F37" s="776"/>
      <c r="G37" s="776"/>
      <c r="H37" s="776"/>
      <c r="I37" s="776"/>
      <c r="J37" s="776"/>
      <c r="K37" s="776"/>
      <c r="L37" s="776"/>
      <c r="M37" s="776"/>
      <c r="N37" s="776"/>
      <c r="O37" s="776"/>
      <c r="P37" s="777"/>
      <c r="Q37" s="778">
        <v>338</v>
      </c>
      <c r="R37" s="779"/>
      <c r="S37" s="779"/>
      <c r="T37" s="779"/>
      <c r="U37" s="779"/>
      <c r="V37" s="779">
        <v>338</v>
      </c>
      <c r="W37" s="779"/>
      <c r="X37" s="779"/>
      <c r="Y37" s="779"/>
      <c r="Z37" s="779"/>
      <c r="AA37" s="779" t="s">
        <v>564</v>
      </c>
      <c r="AB37" s="779"/>
      <c r="AC37" s="779"/>
      <c r="AD37" s="779"/>
      <c r="AE37" s="780"/>
      <c r="AF37" s="781" t="s">
        <v>112</v>
      </c>
      <c r="AG37" s="782"/>
      <c r="AH37" s="782"/>
      <c r="AI37" s="782"/>
      <c r="AJ37" s="783"/>
      <c r="AK37" s="850">
        <v>18</v>
      </c>
      <c r="AL37" s="851"/>
      <c r="AM37" s="851"/>
      <c r="AN37" s="851"/>
      <c r="AO37" s="851"/>
      <c r="AP37" s="851">
        <v>872</v>
      </c>
      <c r="AQ37" s="851"/>
      <c r="AR37" s="851"/>
      <c r="AS37" s="851"/>
      <c r="AT37" s="851"/>
      <c r="AU37" s="851">
        <v>399</v>
      </c>
      <c r="AV37" s="851"/>
      <c r="AW37" s="851"/>
      <c r="AX37" s="851"/>
      <c r="AY37" s="851"/>
      <c r="AZ37" s="852" t="s">
        <v>564</v>
      </c>
      <c r="BA37" s="852"/>
      <c r="BB37" s="852"/>
      <c r="BC37" s="852"/>
      <c r="BD37" s="852"/>
      <c r="BE37" s="848" t="s">
        <v>396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397</v>
      </c>
      <c r="C38" s="776"/>
      <c r="D38" s="776"/>
      <c r="E38" s="776"/>
      <c r="F38" s="776"/>
      <c r="G38" s="776"/>
      <c r="H38" s="776"/>
      <c r="I38" s="776"/>
      <c r="J38" s="776"/>
      <c r="K38" s="776"/>
      <c r="L38" s="776"/>
      <c r="M38" s="776"/>
      <c r="N38" s="776"/>
      <c r="O38" s="776"/>
      <c r="P38" s="777"/>
      <c r="Q38" s="778">
        <v>94</v>
      </c>
      <c r="R38" s="779"/>
      <c r="S38" s="779"/>
      <c r="T38" s="779"/>
      <c r="U38" s="779"/>
      <c r="V38" s="779">
        <v>94</v>
      </c>
      <c r="W38" s="779"/>
      <c r="X38" s="779"/>
      <c r="Y38" s="779"/>
      <c r="Z38" s="779"/>
      <c r="AA38" s="779" t="s">
        <v>565</v>
      </c>
      <c r="AB38" s="779"/>
      <c r="AC38" s="779"/>
      <c r="AD38" s="779"/>
      <c r="AE38" s="780"/>
      <c r="AF38" s="781" t="s">
        <v>112</v>
      </c>
      <c r="AG38" s="782"/>
      <c r="AH38" s="782"/>
      <c r="AI38" s="782"/>
      <c r="AJ38" s="783"/>
      <c r="AK38" s="850">
        <v>36</v>
      </c>
      <c r="AL38" s="851"/>
      <c r="AM38" s="851"/>
      <c r="AN38" s="851"/>
      <c r="AO38" s="851"/>
      <c r="AP38" s="851">
        <v>96</v>
      </c>
      <c r="AQ38" s="851"/>
      <c r="AR38" s="851"/>
      <c r="AS38" s="851"/>
      <c r="AT38" s="851"/>
      <c r="AU38" s="851">
        <v>62</v>
      </c>
      <c r="AV38" s="851"/>
      <c r="AW38" s="851"/>
      <c r="AX38" s="851"/>
      <c r="AY38" s="851"/>
      <c r="AZ38" s="852" t="s">
        <v>565</v>
      </c>
      <c r="BA38" s="852"/>
      <c r="BB38" s="852"/>
      <c r="BC38" s="852"/>
      <c r="BD38" s="852"/>
      <c r="BE38" s="848" t="s">
        <v>396</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398</v>
      </c>
      <c r="C39" s="776"/>
      <c r="D39" s="776"/>
      <c r="E39" s="776"/>
      <c r="F39" s="776"/>
      <c r="G39" s="776"/>
      <c r="H39" s="776"/>
      <c r="I39" s="776"/>
      <c r="J39" s="776"/>
      <c r="K39" s="776"/>
      <c r="L39" s="776"/>
      <c r="M39" s="776"/>
      <c r="N39" s="776"/>
      <c r="O39" s="776"/>
      <c r="P39" s="777"/>
      <c r="Q39" s="778">
        <v>6170</v>
      </c>
      <c r="R39" s="779"/>
      <c r="S39" s="779"/>
      <c r="T39" s="779"/>
      <c r="U39" s="779"/>
      <c r="V39" s="779">
        <v>6162</v>
      </c>
      <c r="W39" s="779"/>
      <c r="X39" s="779"/>
      <c r="Y39" s="779"/>
      <c r="Z39" s="779"/>
      <c r="AA39" s="779">
        <v>8</v>
      </c>
      <c r="AB39" s="779"/>
      <c r="AC39" s="779"/>
      <c r="AD39" s="779"/>
      <c r="AE39" s="780"/>
      <c r="AF39" s="781" t="s">
        <v>112</v>
      </c>
      <c r="AG39" s="782"/>
      <c r="AH39" s="782"/>
      <c r="AI39" s="782"/>
      <c r="AJ39" s="783"/>
      <c r="AK39" s="850">
        <v>1518</v>
      </c>
      <c r="AL39" s="851"/>
      <c r="AM39" s="851"/>
      <c r="AN39" s="851"/>
      <c r="AO39" s="851"/>
      <c r="AP39" s="851">
        <v>35823</v>
      </c>
      <c r="AQ39" s="851"/>
      <c r="AR39" s="851"/>
      <c r="AS39" s="851"/>
      <c r="AT39" s="851"/>
      <c r="AU39" s="851">
        <v>16120</v>
      </c>
      <c r="AV39" s="851"/>
      <c r="AW39" s="851"/>
      <c r="AX39" s="851"/>
      <c r="AY39" s="851"/>
      <c r="AZ39" s="852" t="s">
        <v>564</v>
      </c>
      <c r="BA39" s="852"/>
      <c r="BB39" s="852"/>
      <c r="BC39" s="852"/>
      <c r="BD39" s="852"/>
      <c r="BE39" s="848" t="s">
        <v>396</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399</v>
      </c>
      <c r="C40" s="776"/>
      <c r="D40" s="776"/>
      <c r="E40" s="776"/>
      <c r="F40" s="776"/>
      <c r="G40" s="776"/>
      <c r="H40" s="776"/>
      <c r="I40" s="776"/>
      <c r="J40" s="776"/>
      <c r="K40" s="776"/>
      <c r="L40" s="776"/>
      <c r="M40" s="776"/>
      <c r="N40" s="776"/>
      <c r="O40" s="776"/>
      <c r="P40" s="777"/>
      <c r="Q40" s="778">
        <v>248</v>
      </c>
      <c r="R40" s="779"/>
      <c r="S40" s="779"/>
      <c r="T40" s="779"/>
      <c r="U40" s="779"/>
      <c r="V40" s="779">
        <v>248</v>
      </c>
      <c r="W40" s="779"/>
      <c r="X40" s="779"/>
      <c r="Y40" s="779"/>
      <c r="Z40" s="779"/>
      <c r="AA40" s="779" t="s">
        <v>564</v>
      </c>
      <c r="AB40" s="779"/>
      <c r="AC40" s="779"/>
      <c r="AD40" s="779"/>
      <c r="AE40" s="780"/>
      <c r="AF40" s="781" t="s">
        <v>112</v>
      </c>
      <c r="AG40" s="782"/>
      <c r="AH40" s="782"/>
      <c r="AI40" s="782"/>
      <c r="AJ40" s="783"/>
      <c r="AK40" s="850">
        <v>175</v>
      </c>
      <c r="AL40" s="851"/>
      <c r="AM40" s="851"/>
      <c r="AN40" s="851"/>
      <c r="AO40" s="851"/>
      <c r="AP40" s="851">
        <v>1626</v>
      </c>
      <c r="AQ40" s="851"/>
      <c r="AR40" s="851"/>
      <c r="AS40" s="851"/>
      <c r="AT40" s="851"/>
      <c r="AU40" s="851">
        <v>1623</v>
      </c>
      <c r="AV40" s="851"/>
      <c r="AW40" s="851"/>
      <c r="AX40" s="851"/>
      <c r="AY40" s="851"/>
      <c r="AZ40" s="852" t="s">
        <v>564</v>
      </c>
      <c r="BA40" s="852"/>
      <c r="BB40" s="852"/>
      <c r="BC40" s="852"/>
      <c r="BD40" s="852"/>
      <c r="BE40" s="848" t="s">
        <v>396</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400</v>
      </c>
      <c r="C41" s="776"/>
      <c r="D41" s="776"/>
      <c r="E41" s="776"/>
      <c r="F41" s="776"/>
      <c r="G41" s="776"/>
      <c r="H41" s="776"/>
      <c r="I41" s="776"/>
      <c r="J41" s="776"/>
      <c r="K41" s="776"/>
      <c r="L41" s="776"/>
      <c r="M41" s="776"/>
      <c r="N41" s="776"/>
      <c r="O41" s="776"/>
      <c r="P41" s="777"/>
      <c r="Q41" s="778">
        <v>71</v>
      </c>
      <c r="R41" s="779"/>
      <c r="S41" s="779"/>
      <c r="T41" s="779"/>
      <c r="U41" s="779"/>
      <c r="V41" s="779">
        <v>71</v>
      </c>
      <c r="W41" s="779"/>
      <c r="X41" s="779"/>
      <c r="Y41" s="779"/>
      <c r="Z41" s="779"/>
      <c r="AA41" s="779" t="s">
        <v>564</v>
      </c>
      <c r="AB41" s="779"/>
      <c r="AC41" s="779"/>
      <c r="AD41" s="779"/>
      <c r="AE41" s="780"/>
      <c r="AF41" s="781" t="s">
        <v>112</v>
      </c>
      <c r="AG41" s="782"/>
      <c r="AH41" s="782"/>
      <c r="AI41" s="782"/>
      <c r="AJ41" s="783"/>
      <c r="AK41" s="850">
        <v>51</v>
      </c>
      <c r="AL41" s="851"/>
      <c r="AM41" s="851"/>
      <c r="AN41" s="851"/>
      <c r="AO41" s="851"/>
      <c r="AP41" s="851">
        <v>392</v>
      </c>
      <c r="AQ41" s="851"/>
      <c r="AR41" s="851"/>
      <c r="AS41" s="851"/>
      <c r="AT41" s="851"/>
      <c r="AU41" s="851">
        <v>392</v>
      </c>
      <c r="AV41" s="851"/>
      <c r="AW41" s="851"/>
      <c r="AX41" s="851"/>
      <c r="AY41" s="851"/>
      <c r="AZ41" s="852" t="s">
        <v>564</v>
      </c>
      <c r="BA41" s="852"/>
      <c r="BB41" s="852"/>
      <c r="BC41" s="852"/>
      <c r="BD41" s="852"/>
      <c r="BE41" s="848" t="s">
        <v>396</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401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402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35170</v>
      </c>
      <c r="AG63" s="862"/>
      <c r="AH63" s="862"/>
      <c r="AI63" s="862"/>
      <c r="AJ63" s="863"/>
      <c r="AK63" s="864"/>
      <c r="AL63" s="859"/>
      <c r="AM63" s="859"/>
      <c r="AN63" s="859"/>
      <c r="AO63" s="859"/>
      <c r="AP63" s="862">
        <v>49873</v>
      </c>
      <c r="AQ63" s="862"/>
      <c r="AR63" s="862"/>
      <c r="AS63" s="862"/>
      <c r="AT63" s="862"/>
      <c r="AU63" s="862">
        <v>20193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404</v>
      </c>
      <c r="B66" s="761"/>
      <c r="C66" s="761"/>
      <c r="D66" s="761"/>
      <c r="E66" s="761"/>
      <c r="F66" s="761"/>
      <c r="G66" s="761"/>
      <c r="H66" s="761"/>
      <c r="I66" s="761"/>
      <c r="J66" s="761"/>
      <c r="K66" s="761"/>
      <c r="L66" s="761"/>
      <c r="M66" s="761"/>
      <c r="N66" s="761"/>
      <c r="O66" s="761"/>
      <c r="P66" s="762"/>
      <c r="Q66" s="737" t="s">
        <v>405</v>
      </c>
      <c r="R66" s="738"/>
      <c r="S66" s="738"/>
      <c r="T66" s="738"/>
      <c r="U66" s="739"/>
      <c r="V66" s="737" t="s">
        <v>406</v>
      </c>
      <c r="W66" s="738"/>
      <c r="X66" s="738"/>
      <c r="Y66" s="738"/>
      <c r="Z66" s="739"/>
      <c r="AA66" s="737" t="s">
        <v>407</v>
      </c>
      <c r="AB66" s="738"/>
      <c r="AC66" s="738"/>
      <c r="AD66" s="738"/>
      <c r="AE66" s="739"/>
      <c r="AF66" s="872" t="s">
        <v>408</v>
      </c>
      <c r="AG66" s="833"/>
      <c r="AH66" s="833"/>
      <c r="AI66" s="833"/>
      <c r="AJ66" s="873"/>
      <c r="AK66" s="737" t="s">
        <v>409</v>
      </c>
      <c r="AL66" s="761"/>
      <c r="AM66" s="761"/>
      <c r="AN66" s="761"/>
      <c r="AO66" s="762"/>
      <c r="AP66" s="737" t="s">
        <v>410</v>
      </c>
      <c r="AQ66" s="738"/>
      <c r="AR66" s="738"/>
      <c r="AS66" s="738"/>
      <c r="AT66" s="739"/>
      <c r="AU66" s="737" t="s">
        <v>411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567</v>
      </c>
      <c r="C68" s="890"/>
      <c r="D68" s="890"/>
      <c r="E68" s="890"/>
      <c r="F68" s="890"/>
      <c r="G68" s="890"/>
      <c r="H68" s="890"/>
      <c r="I68" s="890"/>
      <c r="J68" s="890"/>
      <c r="K68" s="890"/>
      <c r="L68" s="890"/>
      <c r="M68" s="890"/>
      <c r="N68" s="890"/>
      <c r="O68" s="890"/>
      <c r="P68" s="891"/>
      <c r="Q68" s="892">
        <v>2557</v>
      </c>
      <c r="R68" s="886"/>
      <c r="S68" s="886"/>
      <c r="T68" s="886"/>
      <c r="U68" s="886"/>
      <c r="V68" s="886">
        <v>2438</v>
      </c>
      <c r="W68" s="886"/>
      <c r="X68" s="886"/>
      <c r="Y68" s="886"/>
      <c r="Z68" s="886"/>
      <c r="AA68" s="886">
        <v>119</v>
      </c>
      <c r="AB68" s="886"/>
      <c r="AC68" s="886"/>
      <c r="AD68" s="886"/>
      <c r="AE68" s="886"/>
      <c r="AF68" s="886">
        <v>119</v>
      </c>
      <c r="AG68" s="886"/>
      <c r="AH68" s="886"/>
      <c r="AI68" s="886"/>
      <c r="AJ68" s="886"/>
      <c r="AK68" s="886">
        <v>144</v>
      </c>
      <c r="AL68" s="886"/>
      <c r="AM68" s="886"/>
      <c r="AN68" s="886"/>
      <c r="AO68" s="886"/>
      <c r="AP68" s="886">
        <v>1033</v>
      </c>
      <c r="AQ68" s="886"/>
      <c r="AR68" s="886"/>
      <c r="AS68" s="886"/>
      <c r="AT68" s="886"/>
      <c r="AU68" s="886">
        <v>638</v>
      </c>
      <c r="AV68" s="886"/>
      <c r="AW68" s="886"/>
      <c r="AX68" s="886"/>
      <c r="AY68" s="886"/>
      <c r="AZ68" s="887" t="s">
        <v>587</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568</v>
      </c>
      <c r="C69" s="894"/>
      <c r="D69" s="894"/>
      <c r="E69" s="894"/>
      <c r="F69" s="894"/>
      <c r="G69" s="894"/>
      <c r="H69" s="894"/>
      <c r="I69" s="894"/>
      <c r="J69" s="894"/>
      <c r="K69" s="894"/>
      <c r="L69" s="894"/>
      <c r="M69" s="894"/>
      <c r="N69" s="894"/>
      <c r="O69" s="894"/>
      <c r="P69" s="895"/>
      <c r="Q69" s="896">
        <v>717</v>
      </c>
      <c r="R69" s="851"/>
      <c r="S69" s="851"/>
      <c r="T69" s="851"/>
      <c r="U69" s="851"/>
      <c r="V69" s="851">
        <v>607</v>
      </c>
      <c r="W69" s="851"/>
      <c r="X69" s="851"/>
      <c r="Y69" s="851"/>
      <c r="Z69" s="851"/>
      <c r="AA69" s="851">
        <v>109</v>
      </c>
      <c r="AB69" s="851"/>
      <c r="AC69" s="851"/>
      <c r="AD69" s="851"/>
      <c r="AE69" s="851"/>
      <c r="AF69" s="851">
        <v>109</v>
      </c>
      <c r="AG69" s="851"/>
      <c r="AH69" s="851"/>
      <c r="AI69" s="851"/>
      <c r="AJ69" s="851"/>
      <c r="AK69" s="851" t="s">
        <v>563</v>
      </c>
      <c r="AL69" s="851"/>
      <c r="AM69" s="851"/>
      <c r="AN69" s="851"/>
      <c r="AO69" s="851"/>
      <c r="AP69" s="851" t="s">
        <v>564</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569</v>
      </c>
      <c r="C70" s="894"/>
      <c r="D70" s="894"/>
      <c r="E70" s="894"/>
      <c r="F70" s="894"/>
      <c r="G70" s="894"/>
      <c r="H70" s="894"/>
      <c r="I70" s="894"/>
      <c r="J70" s="894"/>
      <c r="K70" s="894"/>
      <c r="L70" s="894"/>
      <c r="M70" s="894"/>
      <c r="N70" s="894"/>
      <c r="O70" s="894"/>
      <c r="P70" s="895"/>
      <c r="Q70" s="896">
        <v>542</v>
      </c>
      <c r="R70" s="851"/>
      <c r="S70" s="851"/>
      <c r="T70" s="851"/>
      <c r="U70" s="851"/>
      <c r="V70" s="851">
        <v>476</v>
      </c>
      <c r="W70" s="851"/>
      <c r="X70" s="851"/>
      <c r="Y70" s="851"/>
      <c r="Z70" s="851"/>
      <c r="AA70" s="851">
        <v>65</v>
      </c>
      <c r="AB70" s="851"/>
      <c r="AC70" s="851"/>
      <c r="AD70" s="851"/>
      <c r="AE70" s="851"/>
      <c r="AF70" s="851">
        <v>65</v>
      </c>
      <c r="AG70" s="851"/>
      <c r="AH70" s="851"/>
      <c r="AI70" s="851"/>
      <c r="AJ70" s="851"/>
      <c r="AK70" s="851" t="s">
        <v>563</v>
      </c>
      <c r="AL70" s="851"/>
      <c r="AM70" s="851"/>
      <c r="AN70" s="851"/>
      <c r="AO70" s="851"/>
      <c r="AP70" s="851">
        <v>46</v>
      </c>
      <c r="AQ70" s="851"/>
      <c r="AR70" s="851"/>
      <c r="AS70" s="851"/>
      <c r="AT70" s="851"/>
      <c r="AU70" s="851">
        <v>16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570</v>
      </c>
      <c r="C71" s="894"/>
      <c r="D71" s="894"/>
      <c r="E71" s="894"/>
      <c r="F71" s="894"/>
      <c r="G71" s="894"/>
      <c r="H71" s="894"/>
      <c r="I71" s="894"/>
      <c r="J71" s="894"/>
      <c r="K71" s="894"/>
      <c r="L71" s="894"/>
      <c r="M71" s="894"/>
      <c r="N71" s="894"/>
      <c r="O71" s="894"/>
      <c r="P71" s="895"/>
      <c r="Q71" s="896">
        <v>3060</v>
      </c>
      <c r="R71" s="851"/>
      <c r="S71" s="851"/>
      <c r="T71" s="851"/>
      <c r="U71" s="851"/>
      <c r="V71" s="851">
        <v>2989</v>
      </c>
      <c r="W71" s="851"/>
      <c r="X71" s="851"/>
      <c r="Y71" s="851"/>
      <c r="Z71" s="851"/>
      <c r="AA71" s="851">
        <v>71</v>
      </c>
      <c r="AB71" s="851"/>
      <c r="AC71" s="851"/>
      <c r="AD71" s="851"/>
      <c r="AE71" s="851"/>
      <c r="AF71" s="851">
        <v>71</v>
      </c>
      <c r="AG71" s="851"/>
      <c r="AH71" s="851"/>
      <c r="AI71" s="851"/>
      <c r="AJ71" s="851"/>
      <c r="AK71" s="851">
        <v>222</v>
      </c>
      <c r="AL71" s="851"/>
      <c r="AM71" s="851"/>
      <c r="AN71" s="851"/>
      <c r="AO71" s="851"/>
      <c r="AP71" s="851">
        <v>2340</v>
      </c>
      <c r="AQ71" s="851"/>
      <c r="AR71" s="851"/>
      <c r="AS71" s="851"/>
      <c r="AT71" s="851"/>
      <c r="AU71" s="851">
        <v>212</v>
      </c>
      <c r="AV71" s="851"/>
      <c r="AW71" s="851"/>
      <c r="AX71" s="851"/>
      <c r="AY71" s="851"/>
      <c r="AZ71" s="897" t="s">
        <v>588</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571</v>
      </c>
      <c r="C72" s="894"/>
      <c r="D72" s="894"/>
      <c r="E72" s="894"/>
      <c r="F72" s="894"/>
      <c r="G72" s="894"/>
      <c r="H72" s="894"/>
      <c r="I72" s="894"/>
      <c r="J72" s="894"/>
      <c r="K72" s="894"/>
      <c r="L72" s="894"/>
      <c r="M72" s="894"/>
      <c r="N72" s="894"/>
      <c r="O72" s="894"/>
      <c r="P72" s="895"/>
      <c r="Q72" s="896">
        <v>94</v>
      </c>
      <c r="R72" s="851"/>
      <c r="S72" s="851"/>
      <c r="T72" s="851"/>
      <c r="U72" s="851"/>
      <c r="V72" s="851">
        <v>77</v>
      </c>
      <c r="W72" s="851"/>
      <c r="X72" s="851"/>
      <c r="Y72" s="851"/>
      <c r="Z72" s="851"/>
      <c r="AA72" s="851">
        <v>16</v>
      </c>
      <c r="AB72" s="851"/>
      <c r="AC72" s="851"/>
      <c r="AD72" s="851"/>
      <c r="AE72" s="851"/>
      <c r="AF72" s="851">
        <v>16</v>
      </c>
      <c r="AG72" s="851"/>
      <c r="AH72" s="851"/>
      <c r="AI72" s="851"/>
      <c r="AJ72" s="851"/>
      <c r="AK72" s="851" t="s">
        <v>563</v>
      </c>
      <c r="AL72" s="851"/>
      <c r="AM72" s="851"/>
      <c r="AN72" s="851"/>
      <c r="AO72" s="851"/>
      <c r="AP72" s="851" t="s">
        <v>564</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572</v>
      </c>
      <c r="C73" s="894"/>
      <c r="D73" s="894"/>
      <c r="E73" s="894"/>
      <c r="F73" s="894"/>
      <c r="G73" s="894"/>
      <c r="H73" s="894"/>
      <c r="I73" s="894"/>
      <c r="J73" s="894"/>
      <c r="K73" s="894"/>
      <c r="L73" s="894"/>
      <c r="M73" s="894"/>
      <c r="N73" s="894"/>
      <c r="O73" s="894"/>
      <c r="P73" s="895"/>
      <c r="Q73" s="896">
        <v>373</v>
      </c>
      <c r="R73" s="851"/>
      <c r="S73" s="851"/>
      <c r="T73" s="851"/>
      <c r="U73" s="851"/>
      <c r="V73" s="851">
        <v>319</v>
      </c>
      <c r="W73" s="851"/>
      <c r="X73" s="851"/>
      <c r="Y73" s="851"/>
      <c r="Z73" s="851"/>
      <c r="AA73" s="851">
        <v>54</v>
      </c>
      <c r="AB73" s="851"/>
      <c r="AC73" s="851"/>
      <c r="AD73" s="851"/>
      <c r="AE73" s="851"/>
      <c r="AF73" s="851">
        <v>54</v>
      </c>
      <c r="AG73" s="851"/>
      <c r="AH73" s="851"/>
      <c r="AI73" s="851"/>
      <c r="AJ73" s="851"/>
      <c r="AK73" s="851">
        <v>45</v>
      </c>
      <c r="AL73" s="851"/>
      <c r="AM73" s="851"/>
      <c r="AN73" s="851"/>
      <c r="AO73" s="851"/>
      <c r="AP73" s="851" t="s">
        <v>590</v>
      </c>
      <c r="AQ73" s="851"/>
      <c r="AR73" s="851"/>
      <c r="AS73" s="851"/>
      <c r="AT73" s="851"/>
      <c r="AU73" s="851" t="s">
        <v>563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573</v>
      </c>
      <c r="C74" s="894"/>
      <c r="D74" s="894"/>
      <c r="E74" s="894"/>
      <c r="F74" s="894"/>
      <c r="G74" s="894"/>
      <c r="H74" s="894"/>
      <c r="I74" s="894"/>
      <c r="J74" s="894"/>
      <c r="K74" s="894"/>
      <c r="L74" s="894"/>
      <c r="M74" s="894"/>
      <c r="N74" s="894"/>
      <c r="O74" s="894"/>
      <c r="P74" s="895"/>
      <c r="Q74" s="896">
        <v>173</v>
      </c>
      <c r="R74" s="851"/>
      <c r="S74" s="851"/>
      <c r="T74" s="851"/>
      <c r="U74" s="851"/>
      <c r="V74" s="851">
        <v>152</v>
      </c>
      <c r="W74" s="851"/>
      <c r="X74" s="851"/>
      <c r="Y74" s="851"/>
      <c r="Z74" s="851"/>
      <c r="AA74" s="851">
        <v>21</v>
      </c>
      <c r="AB74" s="851"/>
      <c r="AC74" s="851"/>
      <c r="AD74" s="851"/>
      <c r="AE74" s="851"/>
      <c r="AF74" s="851">
        <v>21</v>
      </c>
      <c r="AG74" s="851"/>
      <c r="AH74" s="851"/>
      <c r="AI74" s="851"/>
      <c r="AJ74" s="851"/>
      <c r="AK74" s="851" t="s">
        <v>563</v>
      </c>
      <c r="AL74" s="851"/>
      <c r="AM74" s="851"/>
      <c r="AN74" s="851"/>
      <c r="AO74" s="851"/>
      <c r="AP74" s="851">
        <v>88</v>
      </c>
      <c r="AQ74" s="851"/>
      <c r="AR74" s="851"/>
      <c r="AS74" s="851"/>
      <c r="AT74" s="851"/>
      <c r="AU74" s="851">
        <v>19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574</v>
      </c>
      <c r="C75" s="894"/>
      <c r="D75" s="894"/>
      <c r="E75" s="894"/>
      <c r="F75" s="894"/>
      <c r="G75" s="894"/>
      <c r="H75" s="894"/>
      <c r="I75" s="894"/>
      <c r="J75" s="894"/>
      <c r="K75" s="894"/>
      <c r="L75" s="894"/>
      <c r="M75" s="894"/>
      <c r="N75" s="894"/>
      <c r="O75" s="894"/>
      <c r="P75" s="895"/>
      <c r="Q75" s="899">
        <v>256</v>
      </c>
      <c r="R75" s="900"/>
      <c r="S75" s="900"/>
      <c r="T75" s="900"/>
      <c r="U75" s="850"/>
      <c r="V75" s="901">
        <v>224</v>
      </c>
      <c r="W75" s="900"/>
      <c r="X75" s="900"/>
      <c r="Y75" s="900"/>
      <c r="Z75" s="850"/>
      <c r="AA75" s="901">
        <v>32</v>
      </c>
      <c r="AB75" s="900"/>
      <c r="AC75" s="900"/>
      <c r="AD75" s="900"/>
      <c r="AE75" s="850"/>
      <c r="AF75" s="901">
        <v>32</v>
      </c>
      <c r="AG75" s="900"/>
      <c r="AH75" s="900"/>
      <c r="AI75" s="900"/>
      <c r="AJ75" s="850"/>
      <c r="AK75" s="901" t="s">
        <v>564</v>
      </c>
      <c r="AL75" s="900"/>
      <c r="AM75" s="900"/>
      <c r="AN75" s="900"/>
      <c r="AO75" s="850"/>
      <c r="AP75" s="901" t="s">
        <v>564</v>
      </c>
      <c r="AQ75" s="900"/>
      <c r="AR75" s="900"/>
      <c r="AS75" s="900"/>
      <c r="AT75" s="850"/>
      <c r="AU75" s="901" t="s">
        <v>563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575</v>
      </c>
      <c r="C76" s="894"/>
      <c r="D76" s="894"/>
      <c r="E76" s="894"/>
      <c r="F76" s="894"/>
      <c r="G76" s="894"/>
      <c r="H76" s="894"/>
      <c r="I76" s="894"/>
      <c r="J76" s="894"/>
      <c r="K76" s="894"/>
      <c r="L76" s="894"/>
      <c r="M76" s="894"/>
      <c r="N76" s="894"/>
      <c r="O76" s="894"/>
      <c r="P76" s="895"/>
      <c r="Q76" s="899">
        <v>244114</v>
      </c>
      <c r="R76" s="900"/>
      <c r="S76" s="900"/>
      <c r="T76" s="900"/>
      <c r="U76" s="850"/>
      <c r="V76" s="901">
        <v>233963</v>
      </c>
      <c r="W76" s="900"/>
      <c r="X76" s="900"/>
      <c r="Y76" s="900"/>
      <c r="Z76" s="850"/>
      <c r="AA76" s="901">
        <v>10151</v>
      </c>
      <c r="AB76" s="900"/>
      <c r="AC76" s="900"/>
      <c r="AD76" s="900"/>
      <c r="AE76" s="850"/>
      <c r="AF76" s="901">
        <v>10151</v>
      </c>
      <c r="AG76" s="900"/>
      <c r="AH76" s="900"/>
      <c r="AI76" s="900"/>
      <c r="AJ76" s="850"/>
      <c r="AK76" s="901" t="s">
        <v>563</v>
      </c>
      <c r="AL76" s="900"/>
      <c r="AM76" s="900"/>
      <c r="AN76" s="900"/>
      <c r="AO76" s="850"/>
      <c r="AP76" s="901" t="s">
        <v>563</v>
      </c>
      <c r="AQ76" s="900"/>
      <c r="AR76" s="900"/>
      <c r="AS76" s="900"/>
      <c r="AT76" s="850"/>
      <c r="AU76" s="901" t="s">
        <v>591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576</v>
      </c>
      <c r="C77" s="894"/>
      <c r="D77" s="894"/>
      <c r="E77" s="894"/>
      <c r="F77" s="894"/>
      <c r="G77" s="894"/>
      <c r="H77" s="894"/>
      <c r="I77" s="894"/>
      <c r="J77" s="894"/>
      <c r="K77" s="894"/>
      <c r="L77" s="894"/>
      <c r="M77" s="894"/>
      <c r="N77" s="894"/>
      <c r="O77" s="894"/>
      <c r="P77" s="895"/>
      <c r="Q77" s="899">
        <v>168</v>
      </c>
      <c r="R77" s="900"/>
      <c r="S77" s="900"/>
      <c r="T77" s="900"/>
      <c r="U77" s="850"/>
      <c r="V77" s="901">
        <v>74</v>
      </c>
      <c r="W77" s="900"/>
      <c r="X77" s="900"/>
      <c r="Y77" s="900"/>
      <c r="Z77" s="850"/>
      <c r="AA77" s="901">
        <v>94</v>
      </c>
      <c r="AB77" s="900"/>
      <c r="AC77" s="900"/>
      <c r="AD77" s="900"/>
      <c r="AE77" s="850"/>
      <c r="AF77" s="901">
        <v>1105</v>
      </c>
      <c r="AG77" s="900"/>
      <c r="AH77" s="900"/>
      <c r="AI77" s="900"/>
      <c r="AJ77" s="850"/>
      <c r="AK77" s="901" t="s">
        <v>563</v>
      </c>
      <c r="AL77" s="900"/>
      <c r="AM77" s="900"/>
      <c r="AN77" s="900"/>
      <c r="AO77" s="850"/>
      <c r="AP77" s="901">
        <v>579</v>
      </c>
      <c r="AQ77" s="900"/>
      <c r="AR77" s="900"/>
      <c r="AS77" s="900"/>
      <c r="AT77" s="850"/>
      <c r="AU77" s="901" t="s">
        <v>565</v>
      </c>
      <c r="AV77" s="900"/>
      <c r="AW77" s="900"/>
      <c r="AX77" s="900"/>
      <c r="AY77" s="850"/>
      <c r="AZ77" s="897" t="s">
        <v>589</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577</v>
      </c>
      <c r="C78" s="894"/>
      <c r="D78" s="894"/>
      <c r="E78" s="894"/>
      <c r="F78" s="894"/>
      <c r="G78" s="894"/>
      <c r="H78" s="894"/>
      <c r="I78" s="894"/>
      <c r="J78" s="894"/>
      <c r="K78" s="894"/>
      <c r="L78" s="894"/>
      <c r="M78" s="894"/>
      <c r="N78" s="894"/>
      <c r="O78" s="894"/>
      <c r="P78" s="895"/>
      <c r="Q78" s="896">
        <v>49</v>
      </c>
      <c r="R78" s="851"/>
      <c r="S78" s="851"/>
      <c r="T78" s="851"/>
      <c r="U78" s="851"/>
      <c r="V78" s="851">
        <v>39</v>
      </c>
      <c r="W78" s="851"/>
      <c r="X78" s="851"/>
      <c r="Y78" s="851"/>
      <c r="Z78" s="851"/>
      <c r="AA78" s="851">
        <v>10</v>
      </c>
      <c r="AB78" s="851"/>
      <c r="AC78" s="851"/>
      <c r="AD78" s="851"/>
      <c r="AE78" s="851"/>
      <c r="AF78" s="851">
        <v>10</v>
      </c>
      <c r="AG78" s="851"/>
      <c r="AH78" s="851"/>
      <c r="AI78" s="851"/>
      <c r="AJ78" s="851"/>
      <c r="AK78" s="851" t="s">
        <v>563</v>
      </c>
      <c r="AL78" s="851"/>
      <c r="AM78" s="851"/>
      <c r="AN78" s="851"/>
      <c r="AO78" s="851"/>
      <c r="AP78" s="851" t="s">
        <v>563</v>
      </c>
      <c r="AQ78" s="851"/>
      <c r="AR78" s="851"/>
      <c r="AS78" s="851"/>
      <c r="AT78" s="851"/>
      <c r="AU78" s="851" t="s">
        <v>592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578</v>
      </c>
      <c r="C79" s="894"/>
      <c r="D79" s="894"/>
      <c r="E79" s="894"/>
      <c r="F79" s="894"/>
      <c r="G79" s="894"/>
      <c r="H79" s="894"/>
      <c r="I79" s="894"/>
      <c r="J79" s="894"/>
      <c r="K79" s="894"/>
      <c r="L79" s="894"/>
      <c r="M79" s="894"/>
      <c r="N79" s="894"/>
      <c r="O79" s="894"/>
      <c r="P79" s="895"/>
      <c r="Q79" s="896">
        <v>72</v>
      </c>
      <c r="R79" s="851"/>
      <c r="S79" s="851"/>
      <c r="T79" s="851"/>
      <c r="U79" s="851"/>
      <c r="V79" s="851">
        <v>70</v>
      </c>
      <c r="W79" s="851"/>
      <c r="X79" s="851"/>
      <c r="Y79" s="851"/>
      <c r="Z79" s="851"/>
      <c r="AA79" s="851">
        <v>3</v>
      </c>
      <c r="AB79" s="851"/>
      <c r="AC79" s="851"/>
      <c r="AD79" s="851"/>
      <c r="AE79" s="851"/>
      <c r="AF79" s="851">
        <v>3</v>
      </c>
      <c r="AG79" s="851"/>
      <c r="AH79" s="851"/>
      <c r="AI79" s="851"/>
      <c r="AJ79" s="851"/>
      <c r="AK79" s="851" t="s">
        <v>594</v>
      </c>
      <c r="AL79" s="851"/>
      <c r="AM79" s="851"/>
      <c r="AN79" s="851"/>
      <c r="AO79" s="851"/>
      <c r="AP79" s="851" t="s">
        <v>594</v>
      </c>
      <c r="AQ79" s="851"/>
      <c r="AR79" s="851"/>
      <c r="AS79" s="851"/>
      <c r="AT79" s="851"/>
      <c r="AU79" s="851" t="s">
        <v>563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412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11815</v>
      </c>
      <c r="AG88" s="862"/>
      <c r="AH88" s="862"/>
      <c r="AI88" s="862"/>
      <c r="AJ88" s="862"/>
      <c r="AK88" s="859"/>
      <c r="AL88" s="859"/>
      <c r="AM88" s="859"/>
      <c r="AN88" s="859"/>
      <c r="AO88" s="859"/>
      <c r="AP88" s="862">
        <v>4087</v>
      </c>
      <c r="AQ88" s="862"/>
      <c r="AR88" s="862"/>
      <c r="AS88" s="862"/>
      <c r="AT88" s="862"/>
      <c r="AU88" s="862">
        <v>885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413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174</v>
      </c>
      <c r="CS102" s="870"/>
      <c r="CT102" s="870"/>
      <c r="CU102" s="870"/>
      <c r="CV102" s="913"/>
      <c r="CW102" s="912">
        <v>584</v>
      </c>
      <c r="CX102" s="870"/>
      <c r="CY102" s="870"/>
      <c r="CZ102" s="870"/>
      <c r="DA102" s="913"/>
      <c r="DB102" s="912" t="s">
        <v>563</v>
      </c>
      <c r="DC102" s="870"/>
      <c r="DD102" s="870"/>
      <c r="DE102" s="870"/>
      <c r="DF102" s="913"/>
      <c r="DG102" s="912">
        <v>6820</v>
      </c>
      <c r="DH102" s="870"/>
      <c r="DI102" s="870"/>
      <c r="DJ102" s="870"/>
      <c r="DK102" s="913"/>
      <c r="DL102" s="912" t="s">
        <v>595</v>
      </c>
      <c r="DM102" s="870"/>
      <c r="DN102" s="870"/>
      <c r="DO102" s="870"/>
      <c r="DP102" s="913"/>
      <c r="DQ102" s="912">
        <v>3164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420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421</v>
      </c>
      <c r="AB109" s="915"/>
      <c r="AC109" s="915"/>
      <c r="AD109" s="915"/>
      <c r="AE109" s="916"/>
      <c r="AF109" s="914" t="s">
        <v>288</v>
      </c>
      <c r="AG109" s="915"/>
      <c r="AH109" s="915"/>
      <c r="AI109" s="915"/>
      <c r="AJ109" s="916"/>
      <c r="AK109" s="914" t="s">
        <v>287</v>
      </c>
      <c r="AL109" s="915"/>
      <c r="AM109" s="915"/>
      <c r="AN109" s="915"/>
      <c r="AO109" s="916"/>
      <c r="AP109" s="914" t="s">
        <v>422</v>
      </c>
      <c r="AQ109" s="915"/>
      <c r="AR109" s="915"/>
      <c r="AS109" s="915"/>
      <c r="AT109" s="917"/>
      <c r="AU109" s="934" t="s">
        <v>420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421</v>
      </c>
      <c r="BR109" s="915"/>
      <c r="BS109" s="915"/>
      <c r="BT109" s="915"/>
      <c r="BU109" s="916"/>
      <c r="BV109" s="914" t="s">
        <v>288</v>
      </c>
      <c r="BW109" s="915"/>
      <c r="BX109" s="915"/>
      <c r="BY109" s="915"/>
      <c r="BZ109" s="916"/>
      <c r="CA109" s="914" t="s">
        <v>287</v>
      </c>
      <c r="CB109" s="915"/>
      <c r="CC109" s="915"/>
      <c r="CD109" s="915"/>
      <c r="CE109" s="916"/>
      <c r="CF109" s="935" t="s">
        <v>422</v>
      </c>
      <c r="CG109" s="935"/>
      <c r="CH109" s="935"/>
      <c r="CI109" s="935"/>
      <c r="CJ109" s="935"/>
      <c r="CK109" s="914" t="s">
        <v>423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421</v>
      </c>
      <c r="DH109" s="915"/>
      <c r="DI109" s="915"/>
      <c r="DJ109" s="915"/>
      <c r="DK109" s="916"/>
      <c r="DL109" s="914" t="s">
        <v>288</v>
      </c>
      <c r="DM109" s="915"/>
      <c r="DN109" s="915"/>
      <c r="DO109" s="915"/>
      <c r="DP109" s="916"/>
      <c r="DQ109" s="914" t="s">
        <v>287</v>
      </c>
      <c r="DR109" s="915"/>
      <c r="DS109" s="915"/>
      <c r="DT109" s="915"/>
      <c r="DU109" s="916"/>
      <c r="DV109" s="914" t="s">
        <v>422</v>
      </c>
      <c r="DW109" s="915"/>
      <c r="DX109" s="915"/>
      <c r="DY109" s="915"/>
      <c r="DZ109" s="917"/>
    </row>
    <row r="110" spans="1:131" s="199" customFormat="1" ht="26.25" customHeight="1" x14ac:dyDescent="0.15">
      <c r="A110" s="918" t="s">
        <v>424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4967119</v>
      </c>
      <c r="AB110" s="922"/>
      <c r="AC110" s="922"/>
      <c r="AD110" s="922"/>
      <c r="AE110" s="923"/>
      <c r="AF110" s="924">
        <v>5099515</v>
      </c>
      <c r="AG110" s="922"/>
      <c r="AH110" s="922"/>
      <c r="AI110" s="922"/>
      <c r="AJ110" s="923"/>
      <c r="AK110" s="924">
        <v>5212327</v>
      </c>
      <c r="AL110" s="922"/>
      <c r="AM110" s="922"/>
      <c r="AN110" s="922"/>
      <c r="AO110" s="923"/>
      <c r="AP110" s="925">
        <v>17.3</v>
      </c>
      <c r="AQ110" s="926"/>
      <c r="AR110" s="926"/>
      <c r="AS110" s="926"/>
      <c r="AT110" s="927"/>
      <c r="AU110" s="928" t="s">
        <v>61</v>
      </c>
      <c r="AV110" s="929"/>
      <c r="AW110" s="929"/>
      <c r="AX110" s="929"/>
      <c r="AY110" s="929"/>
      <c r="AZ110" s="970" t="s">
        <v>425</v>
      </c>
      <c r="BA110" s="919"/>
      <c r="BB110" s="919"/>
      <c r="BC110" s="919"/>
      <c r="BD110" s="919"/>
      <c r="BE110" s="919"/>
      <c r="BF110" s="919"/>
      <c r="BG110" s="919"/>
      <c r="BH110" s="919"/>
      <c r="BI110" s="919"/>
      <c r="BJ110" s="919"/>
      <c r="BK110" s="919"/>
      <c r="BL110" s="919"/>
      <c r="BM110" s="919"/>
      <c r="BN110" s="919"/>
      <c r="BO110" s="919"/>
      <c r="BP110" s="920"/>
      <c r="BQ110" s="956">
        <v>61695187</v>
      </c>
      <c r="BR110" s="957"/>
      <c r="BS110" s="957"/>
      <c r="BT110" s="957"/>
      <c r="BU110" s="957"/>
      <c r="BV110" s="957">
        <v>63351686</v>
      </c>
      <c r="BW110" s="957"/>
      <c r="BX110" s="957"/>
      <c r="BY110" s="957"/>
      <c r="BZ110" s="957"/>
      <c r="CA110" s="957">
        <v>65555339</v>
      </c>
      <c r="CB110" s="957"/>
      <c r="CC110" s="957"/>
      <c r="CD110" s="957"/>
      <c r="CE110" s="957"/>
      <c r="CF110" s="971">
        <v>218.2</v>
      </c>
      <c r="CG110" s="972"/>
      <c r="CH110" s="972"/>
      <c r="CI110" s="972"/>
      <c r="CJ110" s="972"/>
      <c r="CK110" s="973" t="s">
        <v>426</v>
      </c>
      <c r="CL110" s="974"/>
      <c r="CM110" s="953" t="s">
        <v>427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1583597</v>
      </c>
      <c r="DH110" s="957"/>
      <c r="DI110" s="957"/>
      <c r="DJ110" s="957"/>
      <c r="DK110" s="957"/>
      <c r="DL110" s="957">
        <v>1439233</v>
      </c>
      <c r="DM110" s="957"/>
      <c r="DN110" s="957"/>
      <c r="DO110" s="957"/>
      <c r="DP110" s="957"/>
      <c r="DQ110" s="957">
        <v>1291925</v>
      </c>
      <c r="DR110" s="957"/>
      <c r="DS110" s="957"/>
      <c r="DT110" s="957"/>
      <c r="DU110" s="957"/>
      <c r="DV110" s="958">
        <v>4.3</v>
      </c>
      <c r="DW110" s="958"/>
      <c r="DX110" s="958"/>
      <c r="DY110" s="958"/>
      <c r="DZ110" s="959"/>
    </row>
    <row r="111" spans="1:131" s="199" customFormat="1" ht="26.25" customHeight="1" x14ac:dyDescent="0.15">
      <c r="A111" s="960" t="s">
        <v>428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429</v>
      </c>
      <c r="BA111" s="980"/>
      <c r="BB111" s="980"/>
      <c r="BC111" s="980"/>
      <c r="BD111" s="980"/>
      <c r="BE111" s="980"/>
      <c r="BF111" s="980"/>
      <c r="BG111" s="980"/>
      <c r="BH111" s="980"/>
      <c r="BI111" s="980"/>
      <c r="BJ111" s="980"/>
      <c r="BK111" s="980"/>
      <c r="BL111" s="980"/>
      <c r="BM111" s="980"/>
      <c r="BN111" s="980"/>
      <c r="BO111" s="980"/>
      <c r="BP111" s="981"/>
      <c r="BQ111" s="949">
        <v>6849803</v>
      </c>
      <c r="BR111" s="950"/>
      <c r="BS111" s="950"/>
      <c r="BT111" s="950"/>
      <c r="BU111" s="950"/>
      <c r="BV111" s="950">
        <v>6559479</v>
      </c>
      <c r="BW111" s="950"/>
      <c r="BX111" s="950"/>
      <c r="BY111" s="950"/>
      <c r="BZ111" s="950"/>
      <c r="CA111" s="950">
        <v>4986335</v>
      </c>
      <c r="CB111" s="950"/>
      <c r="CC111" s="950"/>
      <c r="CD111" s="950"/>
      <c r="CE111" s="950"/>
      <c r="CF111" s="944">
        <v>16.600000000000001</v>
      </c>
      <c r="CG111" s="945"/>
      <c r="CH111" s="945"/>
      <c r="CI111" s="945"/>
      <c r="CJ111" s="945"/>
      <c r="CK111" s="975"/>
      <c r="CL111" s="976"/>
      <c r="CM111" s="946" t="s">
        <v>430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431</v>
      </c>
      <c r="B112" s="983"/>
      <c r="C112" s="980" t="s">
        <v>432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433</v>
      </c>
      <c r="BA112" s="980"/>
      <c r="BB112" s="980"/>
      <c r="BC112" s="980"/>
      <c r="BD112" s="980"/>
      <c r="BE112" s="980"/>
      <c r="BF112" s="980"/>
      <c r="BG112" s="980"/>
      <c r="BH112" s="980"/>
      <c r="BI112" s="980"/>
      <c r="BJ112" s="980"/>
      <c r="BK112" s="980"/>
      <c r="BL112" s="980"/>
      <c r="BM112" s="980"/>
      <c r="BN112" s="980"/>
      <c r="BO112" s="980"/>
      <c r="BP112" s="981"/>
      <c r="BQ112" s="949">
        <v>19901242</v>
      </c>
      <c r="BR112" s="950"/>
      <c r="BS112" s="950"/>
      <c r="BT112" s="950"/>
      <c r="BU112" s="950"/>
      <c r="BV112" s="950">
        <v>19908718</v>
      </c>
      <c r="BW112" s="950"/>
      <c r="BX112" s="950"/>
      <c r="BY112" s="950"/>
      <c r="BZ112" s="950"/>
      <c r="CA112" s="950">
        <v>20193438</v>
      </c>
      <c r="CB112" s="950"/>
      <c r="CC112" s="950"/>
      <c r="CD112" s="950"/>
      <c r="CE112" s="950"/>
      <c r="CF112" s="944">
        <v>67.2</v>
      </c>
      <c r="CG112" s="945"/>
      <c r="CH112" s="945"/>
      <c r="CI112" s="945"/>
      <c r="CJ112" s="945"/>
      <c r="CK112" s="975"/>
      <c r="CL112" s="976"/>
      <c r="CM112" s="946" t="s">
        <v>434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435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1325191</v>
      </c>
      <c r="AB113" s="964"/>
      <c r="AC113" s="964"/>
      <c r="AD113" s="964"/>
      <c r="AE113" s="965"/>
      <c r="AF113" s="966">
        <v>1298122</v>
      </c>
      <c r="AG113" s="964"/>
      <c r="AH113" s="964"/>
      <c r="AI113" s="964"/>
      <c r="AJ113" s="965"/>
      <c r="AK113" s="966">
        <v>1498719</v>
      </c>
      <c r="AL113" s="964"/>
      <c r="AM113" s="964"/>
      <c r="AN113" s="964"/>
      <c r="AO113" s="965"/>
      <c r="AP113" s="967">
        <v>5</v>
      </c>
      <c r="AQ113" s="968"/>
      <c r="AR113" s="968"/>
      <c r="AS113" s="968"/>
      <c r="AT113" s="969"/>
      <c r="AU113" s="930"/>
      <c r="AV113" s="931"/>
      <c r="AW113" s="931"/>
      <c r="AX113" s="931"/>
      <c r="AY113" s="931"/>
      <c r="AZ113" s="979" t="s">
        <v>436</v>
      </c>
      <c r="BA113" s="980"/>
      <c r="BB113" s="980"/>
      <c r="BC113" s="980"/>
      <c r="BD113" s="980"/>
      <c r="BE113" s="980"/>
      <c r="BF113" s="980"/>
      <c r="BG113" s="980"/>
      <c r="BH113" s="980"/>
      <c r="BI113" s="980"/>
      <c r="BJ113" s="980"/>
      <c r="BK113" s="980"/>
      <c r="BL113" s="980"/>
      <c r="BM113" s="980"/>
      <c r="BN113" s="980"/>
      <c r="BO113" s="980"/>
      <c r="BP113" s="981"/>
      <c r="BQ113" s="949">
        <v>809175</v>
      </c>
      <c r="BR113" s="950"/>
      <c r="BS113" s="950"/>
      <c r="BT113" s="950"/>
      <c r="BU113" s="950"/>
      <c r="BV113" s="950">
        <v>831115</v>
      </c>
      <c r="BW113" s="950"/>
      <c r="BX113" s="950"/>
      <c r="BY113" s="950"/>
      <c r="BZ113" s="950"/>
      <c r="CA113" s="950">
        <v>884599</v>
      </c>
      <c r="CB113" s="950"/>
      <c r="CC113" s="950"/>
      <c r="CD113" s="950"/>
      <c r="CE113" s="950"/>
      <c r="CF113" s="944">
        <v>2.9</v>
      </c>
      <c r="CG113" s="945"/>
      <c r="CH113" s="945"/>
      <c r="CI113" s="945"/>
      <c r="CJ113" s="945"/>
      <c r="CK113" s="975"/>
      <c r="CL113" s="976"/>
      <c r="CM113" s="946" t="s">
        <v>437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438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240837</v>
      </c>
      <c r="AB114" s="989"/>
      <c r="AC114" s="989"/>
      <c r="AD114" s="989"/>
      <c r="AE114" s="990"/>
      <c r="AF114" s="991">
        <v>129305</v>
      </c>
      <c r="AG114" s="989"/>
      <c r="AH114" s="989"/>
      <c r="AI114" s="989"/>
      <c r="AJ114" s="990"/>
      <c r="AK114" s="991">
        <v>78425</v>
      </c>
      <c r="AL114" s="989"/>
      <c r="AM114" s="989"/>
      <c r="AN114" s="989"/>
      <c r="AO114" s="990"/>
      <c r="AP114" s="992">
        <v>0.3</v>
      </c>
      <c r="AQ114" s="993"/>
      <c r="AR114" s="993"/>
      <c r="AS114" s="993"/>
      <c r="AT114" s="994"/>
      <c r="AU114" s="930"/>
      <c r="AV114" s="931"/>
      <c r="AW114" s="931"/>
      <c r="AX114" s="931"/>
      <c r="AY114" s="931"/>
      <c r="AZ114" s="979" t="s">
        <v>439</v>
      </c>
      <c r="BA114" s="980"/>
      <c r="BB114" s="980"/>
      <c r="BC114" s="980"/>
      <c r="BD114" s="980"/>
      <c r="BE114" s="980"/>
      <c r="BF114" s="980"/>
      <c r="BG114" s="980"/>
      <c r="BH114" s="980"/>
      <c r="BI114" s="980"/>
      <c r="BJ114" s="980"/>
      <c r="BK114" s="980"/>
      <c r="BL114" s="980"/>
      <c r="BM114" s="980"/>
      <c r="BN114" s="980"/>
      <c r="BO114" s="980"/>
      <c r="BP114" s="981"/>
      <c r="BQ114" s="949">
        <v>8282743</v>
      </c>
      <c r="BR114" s="950"/>
      <c r="BS114" s="950"/>
      <c r="BT114" s="950"/>
      <c r="BU114" s="950"/>
      <c r="BV114" s="950">
        <v>7859057</v>
      </c>
      <c r="BW114" s="950"/>
      <c r="BX114" s="950"/>
      <c r="BY114" s="950"/>
      <c r="BZ114" s="950"/>
      <c r="CA114" s="950">
        <v>8023140</v>
      </c>
      <c r="CB114" s="950"/>
      <c r="CC114" s="950"/>
      <c r="CD114" s="950"/>
      <c r="CE114" s="950"/>
      <c r="CF114" s="944">
        <v>26.7</v>
      </c>
      <c r="CG114" s="945"/>
      <c r="CH114" s="945"/>
      <c r="CI114" s="945"/>
      <c r="CJ114" s="945"/>
      <c r="CK114" s="975"/>
      <c r="CL114" s="976"/>
      <c r="CM114" s="946" t="s">
        <v>440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441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210594</v>
      </c>
      <c r="AB115" s="964"/>
      <c r="AC115" s="964"/>
      <c r="AD115" s="964"/>
      <c r="AE115" s="965"/>
      <c r="AF115" s="966">
        <v>205470</v>
      </c>
      <c r="AG115" s="964"/>
      <c r="AH115" s="964"/>
      <c r="AI115" s="964"/>
      <c r="AJ115" s="965"/>
      <c r="AK115" s="966">
        <v>203342</v>
      </c>
      <c r="AL115" s="964"/>
      <c r="AM115" s="964"/>
      <c r="AN115" s="964"/>
      <c r="AO115" s="965"/>
      <c r="AP115" s="967">
        <v>0.7</v>
      </c>
      <c r="AQ115" s="968"/>
      <c r="AR115" s="968"/>
      <c r="AS115" s="968"/>
      <c r="AT115" s="969"/>
      <c r="AU115" s="930"/>
      <c r="AV115" s="931"/>
      <c r="AW115" s="931"/>
      <c r="AX115" s="931"/>
      <c r="AY115" s="931"/>
      <c r="AZ115" s="979" t="s">
        <v>442</v>
      </c>
      <c r="BA115" s="980"/>
      <c r="BB115" s="980"/>
      <c r="BC115" s="980"/>
      <c r="BD115" s="980"/>
      <c r="BE115" s="980"/>
      <c r="BF115" s="980"/>
      <c r="BG115" s="980"/>
      <c r="BH115" s="980"/>
      <c r="BI115" s="980"/>
      <c r="BJ115" s="980"/>
      <c r="BK115" s="980"/>
      <c r="BL115" s="980"/>
      <c r="BM115" s="980"/>
      <c r="BN115" s="980"/>
      <c r="BO115" s="980"/>
      <c r="BP115" s="981"/>
      <c r="BQ115" s="949">
        <v>4402380</v>
      </c>
      <c r="BR115" s="950"/>
      <c r="BS115" s="950"/>
      <c r="BT115" s="950"/>
      <c r="BU115" s="950"/>
      <c r="BV115" s="950">
        <v>3798989</v>
      </c>
      <c r="BW115" s="950"/>
      <c r="BX115" s="950"/>
      <c r="BY115" s="950"/>
      <c r="BZ115" s="950"/>
      <c r="CA115" s="950">
        <v>3163863</v>
      </c>
      <c r="CB115" s="950"/>
      <c r="CC115" s="950"/>
      <c r="CD115" s="950"/>
      <c r="CE115" s="950"/>
      <c r="CF115" s="944">
        <v>10.5</v>
      </c>
      <c r="CG115" s="945"/>
      <c r="CH115" s="945"/>
      <c r="CI115" s="945"/>
      <c r="CJ115" s="945"/>
      <c r="CK115" s="975"/>
      <c r="CL115" s="976"/>
      <c r="CM115" s="979" t="s">
        <v>443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5132854</v>
      </c>
      <c r="DH115" s="989"/>
      <c r="DI115" s="989"/>
      <c r="DJ115" s="989"/>
      <c r="DK115" s="990"/>
      <c r="DL115" s="991">
        <v>5019164</v>
      </c>
      <c r="DM115" s="989"/>
      <c r="DN115" s="989"/>
      <c r="DO115" s="989"/>
      <c r="DP115" s="990"/>
      <c r="DQ115" s="991">
        <v>3622793</v>
      </c>
      <c r="DR115" s="989"/>
      <c r="DS115" s="989"/>
      <c r="DT115" s="989"/>
      <c r="DU115" s="990"/>
      <c r="DV115" s="992">
        <v>12.1</v>
      </c>
      <c r="DW115" s="993"/>
      <c r="DX115" s="993"/>
      <c r="DY115" s="993"/>
      <c r="DZ115" s="994"/>
    </row>
    <row r="116" spans="1:130" s="199" customFormat="1" ht="26.25" customHeight="1" x14ac:dyDescent="0.15">
      <c r="A116" s="986"/>
      <c r="B116" s="987"/>
      <c r="C116" s="995" t="s">
        <v>444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445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446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19353</v>
      </c>
      <c r="DH116" s="989"/>
      <c r="DI116" s="989"/>
      <c r="DJ116" s="989"/>
      <c r="DK116" s="990"/>
      <c r="DL116" s="991">
        <v>9676</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447</v>
      </c>
      <c r="Z117" s="916"/>
      <c r="AA117" s="1006">
        <v>6743741</v>
      </c>
      <c r="AB117" s="1007"/>
      <c r="AC117" s="1007"/>
      <c r="AD117" s="1007"/>
      <c r="AE117" s="1008"/>
      <c r="AF117" s="1009">
        <v>6732412</v>
      </c>
      <c r="AG117" s="1007"/>
      <c r="AH117" s="1007"/>
      <c r="AI117" s="1007"/>
      <c r="AJ117" s="1008"/>
      <c r="AK117" s="1009">
        <v>6992813</v>
      </c>
      <c r="AL117" s="1007"/>
      <c r="AM117" s="1007"/>
      <c r="AN117" s="1007"/>
      <c r="AO117" s="1008"/>
      <c r="AP117" s="1010"/>
      <c r="AQ117" s="1011"/>
      <c r="AR117" s="1011"/>
      <c r="AS117" s="1011"/>
      <c r="AT117" s="1012"/>
      <c r="AU117" s="930"/>
      <c r="AV117" s="931"/>
      <c r="AW117" s="931"/>
      <c r="AX117" s="931"/>
      <c r="AY117" s="931"/>
      <c r="AZ117" s="997" t="s">
        <v>448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423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421</v>
      </c>
      <c r="AB118" s="915"/>
      <c r="AC118" s="915"/>
      <c r="AD118" s="915"/>
      <c r="AE118" s="916"/>
      <c r="AF118" s="914" t="s">
        <v>288</v>
      </c>
      <c r="AG118" s="915"/>
      <c r="AH118" s="915"/>
      <c r="AI118" s="915"/>
      <c r="AJ118" s="916"/>
      <c r="AK118" s="914" t="s">
        <v>287</v>
      </c>
      <c r="AL118" s="915"/>
      <c r="AM118" s="915"/>
      <c r="AN118" s="915"/>
      <c r="AO118" s="916"/>
      <c r="AP118" s="1001" t="s">
        <v>422</v>
      </c>
      <c r="AQ118" s="1002"/>
      <c r="AR118" s="1002"/>
      <c r="AS118" s="1002"/>
      <c r="AT118" s="1003"/>
      <c r="AU118" s="930"/>
      <c r="AV118" s="931"/>
      <c r="AW118" s="931"/>
      <c r="AX118" s="931"/>
      <c r="AY118" s="931"/>
      <c r="AZ118" s="1004" t="s">
        <v>450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451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426</v>
      </c>
      <c r="B119" s="974"/>
      <c r="C119" s="953" t="s">
        <v>427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173713</v>
      </c>
      <c r="AB119" s="922"/>
      <c r="AC119" s="922"/>
      <c r="AD119" s="922"/>
      <c r="AE119" s="923"/>
      <c r="AF119" s="924">
        <v>173851</v>
      </c>
      <c r="AG119" s="922"/>
      <c r="AH119" s="922"/>
      <c r="AI119" s="922"/>
      <c r="AJ119" s="923"/>
      <c r="AK119" s="924">
        <v>173991</v>
      </c>
      <c r="AL119" s="922"/>
      <c r="AM119" s="922"/>
      <c r="AN119" s="922"/>
      <c r="AO119" s="923"/>
      <c r="AP119" s="925">
        <v>0.6</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452</v>
      </c>
      <c r="BP119" s="1036"/>
      <c r="BQ119" s="1027">
        <v>101940530</v>
      </c>
      <c r="BR119" s="1028"/>
      <c r="BS119" s="1028"/>
      <c r="BT119" s="1028"/>
      <c r="BU119" s="1028"/>
      <c r="BV119" s="1028">
        <v>102309044</v>
      </c>
      <c r="BW119" s="1028"/>
      <c r="BX119" s="1028"/>
      <c r="BY119" s="1028"/>
      <c r="BZ119" s="1028"/>
      <c r="CA119" s="1028">
        <v>102806714</v>
      </c>
      <c r="CB119" s="1028"/>
      <c r="CC119" s="1028"/>
      <c r="CD119" s="1028"/>
      <c r="CE119" s="1028"/>
      <c r="CF119" s="1029"/>
      <c r="CG119" s="1030"/>
      <c r="CH119" s="1030"/>
      <c r="CI119" s="1030"/>
      <c r="CJ119" s="1031"/>
      <c r="CK119" s="977"/>
      <c r="CL119" s="978"/>
      <c r="CM119" s="1032" t="s">
        <v>453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113999</v>
      </c>
      <c r="DH119" s="1014"/>
      <c r="DI119" s="1014"/>
      <c r="DJ119" s="1014"/>
      <c r="DK119" s="1015"/>
      <c r="DL119" s="1013">
        <v>91406</v>
      </c>
      <c r="DM119" s="1014"/>
      <c r="DN119" s="1014"/>
      <c r="DO119" s="1014"/>
      <c r="DP119" s="1015"/>
      <c r="DQ119" s="1013">
        <v>71617</v>
      </c>
      <c r="DR119" s="1014"/>
      <c r="DS119" s="1014"/>
      <c r="DT119" s="1014"/>
      <c r="DU119" s="1015"/>
      <c r="DV119" s="1016">
        <v>0.2</v>
      </c>
      <c r="DW119" s="1017"/>
      <c r="DX119" s="1017"/>
      <c r="DY119" s="1017"/>
      <c r="DZ119" s="1018"/>
    </row>
    <row r="120" spans="1:130" s="199" customFormat="1" ht="26.25" customHeight="1" x14ac:dyDescent="0.15">
      <c r="A120" s="1089"/>
      <c r="B120" s="976"/>
      <c r="C120" s="946" t="s">
        <v>430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374</v>
      </c>
      <c r="AB120" s="989"/>
      <c r="AC120" s="989"/>
      <c r="AD120" s="989"/>
      <c r="AE120" s="990"/>
      <c r="AF120" s="991" t="s">
        <v>374</v>
      </c>
      <c r="AG120" s="989"/>
      <c r="AH120" s="989"/>
      <c r="AI120" s="989"/>
      <c r="AJ120" s="990"/>
      <c r="AK120" s="991" t="s">
        <v>374</v>
      </c>
      <c r="AL120" s="989"/>
      <c r="AM120" s="989"/>
      <c r="AN120" s="989"/>
      <c r="AO120" s="990"/>
      <c r="AP120" s="992" t="s">
        <v>374</v>
      </c>
      <c r="AQ120" s="993"/>
      <c r="AR120" s="993"/>
      <c r="AS120" s="993"/>
      <c r="AT120" s="994"/>
      <c r="AU120" s="1019" t="s">
        <v>454</v>
      </c>
      <c r="AV120" s="1020"/>
      <c r="AW120" s="1020"/>
      <c r="AX120" s="1020"/>
      <c r="AY120" s="1021"/>
      <c r="AZ120" s="970" t="s">
        <v>455</v>
      </c>
      <c r="BA120" s="919"/>
      <c r="BB120" s="919"/>
      <c r="BC120" s="919"/>
      <c r="BD120" s="919"/>
      <c r="BE120" s="919"/>
      <c r="BF120" s="919"/>
      <c r="BG120" s="919"/>
      <c r="BH120" s="919"/>
      <c r="BI120" s="919"/>
      <c r="BJ120" s="919"/>
      <c r="BK120" s="919"/>
      <c r="BL120" s="919"/>
      <c r="BM120" s="919"/>
      <c r="BN120" s="919"/>
      <c r="BO120" s="919"/>
      <c r="BP120" s="920"/>
      <c r="BQ120" s="956">
        <v>11141389</v>
      </c>
      <c r="BR120" s="957"/>
      <c r="BS120" s="957"/>
      <c r="BT120" s="957"/>
      <c r="BU120" s="957"/>
      <c r="BV120" s="957">
        <v>12589809</v>
      </c>
      <c r="BW120" s="957"/>
      <c r="BX120" s="957"/>
      <c r="BY120" s="957"/>
      <c r="BZ120" s="957"/>
      <c r="CA120" s="957">
        <v>13094315</v>
      </c>
      <c r="CB120" s="957"/>
      <c r="CC120" s="957"/>
      <c r="CD120" s="957"/>
      <c r="CE120" s="957"/>
      <c r="CF120" s="971">
        <v>43.6</v>
      </c>
      <c r="CG120" s="972"/>
      <c r="CH120" s="972"/>
      <c r="CI120" s="972"/>
      <c r="CJ120" s="972"/>
      <c r="CK120" s="1037" t="s">
        <v>456</v>
      </c>
      <c r="CL120" s="1038"/>
      <c r="CM120" s="1038"/>
      <c r="CN120" s="1038"/>
      <c r="CO120" s="1039"/>
      <c r="CP120" s="1045" t="s">
        <v>457</v>
      </c>
      <c r="CQ120" s="1046"/>
      <c r="CR120" s="1046"/>
      <c r="CS120" s="1046"/>
      <c r="CT120" s="1046"/>
      <c r="CU120" s="1046"/>
      <c r="CV120" s="1046"/>
      <c r="CW120" s="1046"/>
      <c r="CX120" s="1046"/>
      <c r="CY120" s="1046"/>
      <c r="CZ120" s="1046"/>
      <c r="DA120" s="1046"/>
      <c r="DB120" s="1046"/>
      <c r="DC120" s="1046"/>
      <c r="DD120" s="1046"/>
      <c r="DE120" s="1046"/>
      <c r="DF120" s="1047"/>
      <c r="DG120" s="956">
        <v>15776460</v>
      </c>
      <c r="DH120" s="957"/>
      <c r="DI120" s="957"/>
      <c r="DJ120" s="957"/>
      <c r="DK120" s="957"/>
      <c r="DL120" s="957">
        <v>15990131</v>
      </c>
      <c r="DM120" s="957"/>
      <c r="DN120" s="957"/>
      <c r="DO120" s="957"/>
      <c r="DP120" s="957"/>
      <c r="DQ120" s="957">
        <v>16120138</v>
      </c>
      <c r="DR120" s="957"/>
      <c r="DS120" s="957"/>
      <c r="DT120" s="957"/>
      <c r="DU120" s="957"/>
      <c r="DV120" s="958">
        <v>53.7</v>
      </c>
      <c r="DW120" s="958"/>
      <c r="DX120" s="958"/>
      <c r="DY120" s="958"/>
      <c r="DZ120" s="959"/>
    </row>
    <row r="121" spans="1:130" s="199" customFormat="1" ht="26.25" customHeight="1" x14ac:dyDescent="0.15">
      <c r="A121" s="1089"/>
      <c r="B121" s="976"/>
      <c r="C121" s="997" t="s">
        <v>458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374</v>
      </c>
      <c r="AB121" s="989"/>
      <c r="AC121" s="989"/>
      <c r="AD121" s="989"/>
      <c r="AE121" s="990"/>
      <c r="AF121" s="991" t="s">
        <v>374</v>
      </c>
      <c r="AG121" s="989"/>
      <c r="AH121" s="989"/>
      <c r="AI121" s="989"/>
      <c r="AJ121" s="990"/>
      <c r="AK121" s="991" t="s">
        <v>374</v>
      </c>
      <c r="AL121" s="989"/>
      <c r="AM121" s="989"/>
      <c r="AN121" s="989"/>
      <c r="AO121" s="990"/>
      <c r="AP121" s="992" t="s">
        <v>374</v>
      </c>
      <c r="AQ121" s="993"/>
      <c r="AR121" s="993"/>
      <c r="AS121" s="993"/>
      <c r="AT121" s="994"/>
      <c r="AU121" s="1022"/>
      <c r="AV121" s="1023"/>
      <c r="AW121" s="1023"/>
      <c r="AX121" s="1023"/>
      <c r="AY121" s="1024"/>
      <c r="AZ121" s="979" t="s">
        <v>459</v>
      </c>
      <c r="BA121" s="980"/>
      <c r="BB121" s="980"/>
      <c r="BC121" s="980"/>
      <c r="BD121" s="980"/>
      <c r="BE121" s="980"/>
      <c r="BF121" s="980"/>
      <c r="BG121" s="980"/>
      <c r="BH121" s="980"/>
      <c r="BI121" s="980"/>
      <c r="BJ121" s="980"/>
      <c r="BK121" s="980"/>
      <c r="BL121" s="980"/>
      <c r="BM121" s="980"/>
      <c r="BN121" s="980"/>
      <c r="BO121" s="980"/>
      <c r="BP121" s="981"/>
      <c r="BQ121" s="949">
        <v>22764613</v>
      </c>
      <c r="BR121" s="950"/>
      <c r="BS121" s="950"/>
      <c r="BT121" s="950"/>
      <c r="BU121" s="950"/>
      <c r="BV121" s="950">
        <v>23170265</v>
      </c>
      <c r="BW121" s="950"/>
      <c r="BX121" s="950"/>
      <c r="BY121" s="950"/>
      <c r="BZ121" s="950"/>
      <c r="CA121" s="950">
        <v>23066844</v>
      </c>
      <c r="CB121" s="950"/>
      <c r="CC121" s="950"/>
      <c r="CD121" s="950"/>
      <c r="CE121" s="950"/>
      <c r="CF121" s="944">
        <v>76.8</v>
      </c>
      <c r="CG121" s="945"/>
      <c r="CH121" s="945"/>
      <c r="CI121" s="945"/>
      <c r="CJ121" s="945"/>
      <c r="CK121" s="1040"/>
      <c r="CL121" s="1041"/>
      <c r="CM121" s="1041"/>
      <c r="CN121" s="1041"/>
      <c r="CO121" s="1042"/>
      <c r="CP121" s="1050" t="s">
        <v>460</v>
      </c>
      <c r="CQ121" s="1051"/>
      <c r="CR121" s="1051"/>
      <c r="CS121" s="1051"/>
      <c r="CT121" s="1051"/>
      <c r="CU121" s="1051"/>
      <c r="CV121" s="1051"/>
      <c r="CW121" s="1051"/>
      <c r="CX121" s="1051"/>
      <c r="CY121" s="1051"/>
      <c r="CZ121" s="1051"/>
      <c r="DA121" s="1051"/>
      <c r="DB121" s="1051"/>
      <c r="DC121" s="1051"/>
      <c r="DD121" s="1051"/>
      <c r="DE121" s="1051"/>
      <c r="DF121" s="1052"/>
      <c r="DG121" s="949">
        <v>1842559</v>
      </c>
      <c r="DH121" s="950"/>
      <c r="DI121" s="950"/>
      <c r="DJ121" s="950"/>
      <c r="DK121" s="950"/>
      <c r="DL121" s="950">
        <v>1735427</v>
      </c>
      <c r="DM121" s="950"/>
      <c r="DN121" s="950"/>
      <c r="DO121" s="950"/>
      <c r="DP121" s="950"/>
      <c r="DQ121" s="950">
        <v>1622783</v>
      </c>
      <c r="DR121" s="950"/>
      <c r="DS121" s="950"/>
      <c r="DT121" s="950"/>
      <c r="DU121" s="950"/>
      <c r="DV121" s="951">
        <v>5.4</v>
      </c>
      <c r="DW121" s="951"/>
      <c r="DX121" s="951"/>
      <c r="DY121" s="951"/>
      <c r="DZ121" s="952"/>
    </row>
    <row r="122" spans="1:130" s="199" customFormat="1" ht="26.25" customHeight="1" x14ac:dyDescent="0.15">
      <c r="A122" s="1089"/>
      <c r="B122" s="976"/>
      <c r="C122" s="946" t="s">
        <v>440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374</v>
      </c>
      <c r="AB122" s="989"/>
      <c r="AC122" s="989"/>
      <c r="AD122" s="989"/>
      <c r="AE122" s="990"/>
      <c r="AF122" s="991" t="s">
        <v>374</v>
      </c>
      <c r="AG122" s="989"/>
      <c r="AH122" s="989"/>
      <c r="AI122" s="989"/>
      <c r="AJ122" s="990"/>
      <c r="AK122" s="991" t="s">
        <v>374</v>
      </c>
      <c r="AL122" s="989"/>
      <c r="AM122" s="989"/>
      <c r="AN122" s="989"/>
      <c r="AO122" s="990"/>
      <c r="AP122" s="992" t="s">
        <v>374</v>
      </c>
      <c r="AQ122" s="993"/>
      <c r="AR122" s="993"/>
      <c r="AS122" s="993"/>
      <c r="AT122" s="994"/>
      <c r="AU122" s="1022"/>
      <c r="AV122" s="1023"/>
      <c r="AW122" s="1023"/>
      <c r="AX122" s="1023"/>
      <c r="AY122" s="1024"/>
      <c r="AZ122" s="1004" t="s">
        <v>461</v>
      </c>
      <c r="BA122" s="995"/>
      <c r="BB122" s="995"/>
      <c r="BC122" s="995"/>
      <c r="BD122" s="995"/>
      <c r="BE122" s="995"/>
      <c r="BF122" s="995"/>
      <c r="BG122" s="995"/>
      <c r="BH122" s="995"/>
      <c r="BI122" s="995"/>
      <c r="BJ122" s="995"/>
      <c r="BK122" s="995"/>
      <c r="BL122" s="995"/>
      <c r="BM122" s="995"/>
      <c r="BN122" s="995"/>
      <c r="BO122" s="995"/>
      <c r="BP122" s="996"/>
      <c r="BQ122" s="1027">
        <v>62280224</v>
      </c>
      <c r="BR122" s="1028"/>
      <c r="BS122" s="1028"/>
      <c r="BT122" s="1028"/>
      <c r="BU122" s="1028"/>
      <c r="BV122" s="1028">
        <v>62557254</v>
      </c>
      <c r="BW122" s="1028"/>
      <c r="BX122" s="1028"/>
      <c r="BY122" s="1028"/>
      <c r="BZ122" s="1028"/>
      <c r="CA122" s="1028">
        <v>61951470</v>
      </c>
      <c r="CB122" s="1028"/>
      <c r="CC122" s="1028"/>
      <c r="CD122" s="1028"/>
      <c r="CE122" s="1028"/>
      <c r="CF122" s="1048">
        <v>206.2</v>
      </c>
      <c r="CG122" s="1049"/>
      <c r="CH122" s="1049"/>
      <c r="CI122" s="1049"/>
      <c r="CJ122" s="1049"/>
      <c r="CK122" s="1040"/>
      <c r="CL122" s="1041"/>
      <c r="CM122" s="1041"/>
      <c r="CN122" s="1041"/>
      <c r="CO122" s="1042"/>
      <c r="CP122" s="1050" t="s">
        <v>392</v>
      </c>
      <c r="CQ122" s="1051"/>
      <c r="CR122" s="1051"/>
      <c r="CS122" s="1051"/>
      <c r="CT122" s="1051"/>
      <c r="CU122" s="1051"/>
      <c r="CV122" s="1051"/>
      <c r="CW122" s="1051"/>
      <c r="CX122" s="1051"/>
      <c r="CY122" s="1051"/>
      <c r="CZ122" s="1051"/>
      <c r="DA122" s="1051"/>
      <c r="DB122" s="1051"/>
      <c r="DC122" s="1051"/>
      <c r="DD122" s="1051"/>
      <c r="DE122" s="1051"/>
      <c r="DF122" s="1052"/>
      <c r="DG122" s="949">
        <v>1486259</v>
      </c>
      <c r="DH122" s="950"/>
      <c r="DI122" s="950"/>
      <c r="DJ122" s="950"/>
      <c r="DK122" s="950"/>
      <c r="DL122" s="950">
        <v>1364333</v>
      </c>
      <c r="DM122" s="950"/>
      <c r="DN122" s="950"/>
      <c r="DO122" s="950"/>
      <c r="DP122" s="950"/>
      <c r="DQ122" s="950">
        <v>1575908</v>
      </c>
      <c r="DR122" s="950"/>
      <c r="DS122" s="950"/>
      <c r="DT122" s="950"/>
      <c r="DU122" s="950"/>
      <c r="DV122" s="951">
        <v>5.2</v>
      </c>
      <c r="DW122" s="951"/>
      <c r="DX122" s="951"/>
      <c r="DY122" s="951"/>
      <c r="DZ122" s="952"/>
    </row>
    <row r="123" spans="1:130" s="199" customFormat="1" ht="26.25" customHeight="1" x14ac:dyDescent="0.15">
      <c r="A123" s="1089"/>
      <c r="B123" s="976"/>
      <c r="C123" s="946" t="s">
        <v>446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9545</v>
      </c>
      <c r="AB123" s="989"/>
      <c r="AC123" s="989"/>
      <c r="AD123" s="989"/>
      <c r="AE123" s="990"/>
      <c r="AF123" s="991">
        <v>7283</v>
      </c>
      <c r="AG123" s="989"/>
      <c r="AH123" s="989"/>
      <c r="AI123" s="989"/>
      <c r="AJ123" s="990"/>
      <c r="AK123" s="991">
        <v>8510</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462</v>
      </c>
      <c r="BP123" s="1036"/>
      <c r="BQ123" s="1095">
        <v>96186226</v>
      </c>
      <c r="BR123" s="1096"/>
      <c r="BS123" s="1096"/>
      <c r="BT123" s="1096"/>
      <c r="BU123" s="1096"/>
      <c r="BV123" s="1096">
        <v>98317328</v>
      </c>
      <c r="BW123" s="1096"/>
      <c r="BX123" s="1096"/>
      <c r="BY123" s="1096"/>
      <c r="BZ123" s="1096"/>
      <c r="CA123" s="1096">
        <v>98112629</v>
      </c>
      <c r="CB123" s="1096"/>
      <c r="CC123" s="1096"/>
      <c r="CD123" s="1096"/>
      <c r="CE123" s="1096"/>
      <c r="CF123" s="1029"/>
      <c r="CG123" s="1030"/>
      <c r="CH123" s="1030"/>
      <c r="CI123" s="1030"/>
      <c r="CJ123" s="1031"/>
      <c r="CK123" s="1040"/>
      <c r="CL123" s="1041"/>
      <c r="CM123" s="1041"/>
      <c r="CN123" s="1041"/>
      <c r="CO123" s="1042"/>
      <c r="CP123" s="1050" t="s">
        <v>395</v>
      </c>
      <c r="CQ123" s="1051"/>
      <c r="CR123" s="1051"/>
      <c r="CS123" s="1051"/>
      <c r="CT123" s="1051"/>
      <c r="CU123" s="1051"/>
      <c r="CV123" s="1051"/>
      <c r="CW123" s="1051"/>
      <c r="CX123" s="1051"/>
      <c r="CY123" s="1051"/>
      <c r="CZ123" s="1051"/>
      <c r="DA123" s="1051"/>
      <c r="DB123" s="1051"/>
      <c r="DC123" s="1051"/>
      <c r="DD123" s="1051"/>
      <c r="DE123" s="1051"/>
      <c r="DF123" s="1052"/>
      <c r="DG123" s="988">
        <v>252334</v>
      </c>
      <c r="DH123" s="989"/>
      <c r="DI123" s="989"/>
      <c r="DJ123" s="989"/>
      <c r="DK123" s="990"/>
      <c r="DL123" s="991">
        <v>309768</v>
      </c>
      <c r="DM123" s="989"/>
      <c r="DN123" s="989"/>
      <c r="DO123" s="989"/>
      <c r="DP123" s="990"/>
      <c r="DQ123" s="991">
        <v>398582</v>
      </c>
      <c r="DR123" s="989"/>
      <c r="DS123" s="989"/>
      <c r="DT123" s="989"/>
      <c r="DU123" s="990"/>
      <c r="DV123" s="992">
        <v>1.3</v>
      </c>
      <c r="DW123" s="993"/>
      <c r="DX123" s="993"/>
      <c r="DY123" s="993"/>
      <c r="DZ123" s="994"/>
    </row>
    <row r="124" spans="1:130" s="199" customFormat="1" ht="26.25" customHeight="1" thickBot="1" x14ac:dyDescent="0.2">
      <c r="A124" s="1089"/>
      <c r="B124" s="976"/>
      <c r="C124" s="946" t="s">
        <v>449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463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19.3</v>
      </c>
      <c r="BR124" s="1058"/>
      <c r="BS124" s="1058"/>
      <c r="BT124" s="1058"/>
      <c r="BU124" s="1058"/>
      <c r="BV124" s="1058">
        <v>13.3</v>
      </c>
      <c r="BW124" s="1058"/>
      <c r="BX124" s="1058"/>
      <c r="BY124" s="1058"/>
      <c r="BZ124" s="1058"/>
      <c r="CA124" s="1058">
        <v>15.6</v>
      </c>
      <c r="CB124" s="1058"/>
      <c r="CC124" s="1058"/>
      <c r="CD124" s="1058"/>
      <c r="CE124" s="1058"/>
      <c r="CF124" s="1059"/>
      <c r="CG124" s="1060"/>
      <c r="CH124" s="1060"/>
      <c r="CI124" s="1060"/>
      <c r="CJ124" s="1061"/>
      <c r="CK124" s="1043"/>
      <c r="CL124" s="1043"/>
      <c r="CM124" s="1043"/>
      <c r="CN124" s="1043"/>
      <c r="CO124" s="1044"/>
      <c r="CP124" s="1050" t="s">
        <v>464</v>
      </c>
      <c r="CQ124" s="1051"/>
      <c r="CR124" s="1051"/>
      <c r="CS124" s="1051"/>
      <c r="CT124" s="1051"/>
      <c r="CU124" s="1051"/>
      <c r="CV124" s="1051"/>
      <c r="CW124" s="1051"/>
      <c r="CX124" s="1051"/>
      <c r="CY124" s="1051"/>
      <c r="CZ124" s="1051"/>
      <c r="DA124" s="1051"/>
      <c r="DB124" s="1051"/>
      <c r="DC124" s="1051"/>
      <c r="DD124" s="1051"/>
      <c r="DE124" s="1051"/>
      <c r="DF124" s="1052"/>
      <c r="DG124" s="1035">
        <v>543630</v>
      </c>
      <c r="DH124" s="1014"/>
      <c r="DI124" s="1014"/>
      <c r="DJ124" s="1014"/>
      <c r="DK124" s="1015"/>
      <c r="DL124" s="1013">
        <v>509059</v>
      </c>
      <c r="DM124" s="1014"/>
      <c r="DN124" s="1014"/>
      <c r="DO124" s="1014"/>
      <c r="DP124" s="1015"/>
      <c r="DQ124" s="1013">
        <v>476027</v>
      </c>
      <c r="DR124" s="1014"/>
      <c r="DS124" s="1014"/>
      <c r="DT124" s="1014"/>
      <c r="DU124" s="1015"/>
      <c r="DV124" s="1016">
        <v>1.6</v>
      </c>
      <c r="DW124" s="1017"/>
      <c r="DX124" s="1017"/>
      <c r="DY124" s="1017"/>
      <c r="DZ124" s="1018"/>
    </row>
    <row r="125" spans="1:130" s="199" customFormat="1" ht="26.25" customHeight="1" x14ac:dyDescent="0.15">
      <c r="A125" s="1089"/>
      <c r="B125" s="976"/>
      <c r="C125" s="946" t="s">
        <v>451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465</v>
      </c>
      <c r="CL125" s="1038"/>
      <c r="CM125" s="1038"/>
      <c r="CN125" s="1038"/>
      <c r="CO125" s="1039"/>
      <c r="CP125" s="970" t="s">
        <v>466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453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27307</v>
      </c>
      <c r="AB126" s="989"/>
      <c r="AC126" s="989"/>
      <c r="AD126" s="989"/>
      <c r="AE126" s="990"/>
      <c r="AF126" s="991">
        <v>24336</v>
      </c>
      <c r="AG126" s="989"/>
      <c r="AH126" s="989"/>
      <c r="AI126" s="989"/>
      <c r="AJ126" s="990"/>
      <c r="AK126" s="991">
        <v>20841</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467</v>
      </c>
      <c r="CQ126" s="980"/>
      <c r="CR126" s="980"/>
      <c r="CS126" s="980"/>
      <c r="CT126" s="980"/>
      <c r="CU126" s="980"/>
      <c r="CV126" s="980"/>
      <c r="CW126" s="980"/>
      <c r="CX126" s="980"/>
      <c r="CY126" s="980"/>
      <c r="CZ126" s="980"/>
      <c r="DA126" s="980"/>
      <c r="DB126" s="980"/>
      <c r="DC126" s="980"/>
      <c r="DD126" s="980"/>
      <c r="DE126" s="980"/>
      <c r="DF126" s="981"/>
      <c r="DG126" s="949">
        <v>4402380</v>
      </c>
      <c r="DH126" s="950"/>
      <c r="DI126" s="950"/>
      <c r="DJ126" s="950"/>
      <c r="DK126" s="950"/>
      <c r="DL126" s="950">
        <v>3798989</v>
      </c>
      <c r="DM126" s="950"/>
      <c r="DN126" s="950"/>
      <c r="DO126" s="950"/>
      <c r="DP126" s="950"/>
      <c r="DQ126" s="950">
        <v>3163863</v>
      </c>
      <c r="DR126" s="950"/>
      <c r="DS126" s="950"/>
      <c r="DT126" s="950"/>
      <c r="DU126" s="950"/>
      <c r="DV126" s="951">
        <v>10.5</v>
      </c>
      <c r="DW126" s="951"/>
      <c r="DX126" s="951"/>
      <c r="DY126" s="951"/>
      <c r="DZ126" s="952"/>
    </row>
    <row r="127" spans="1:130" s="199" customFormat="1" ht="26.25" customHeight="1" x14ac:dyDescent="0.15">
      <c r="A127" s="1090"/>
      <c r="B127" s="978"/>
      <c r="C127" s="1032" t="s">
        <v>468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29</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469</v>
      </c>
      <c r="AY127" s="1063"/>
      <c r="AZ127" s="1063"/>
      <c r="BA127" s="1063"/>
      <c r="BB127" s="1063"/>
      <c r="BC127" s="1063"/>
      <c r="BD127" s="1063"/>
      <c r="BE127" s="1064"/>
      <c r="BF127" s="1065" t="s">
        <v>470</v>
      </c>
      <c r="BG127" s="1063"/>
      <c r="BH127" s="1063"/>
      <c r="BI127" s="1063"/>
      <c r="BJ127" s="1063"/>
      <c r="BK127" s="1063"/>
      <c r="BL127" s="1064"/>
      <c r="BM127" s="1065" t="s">
        <v>471</v>
      </c>
      <c r="BN127" s="1063"/>
      <c r="BO127" s="1063"/>
      <c r="BP127" s="1063"/>
      <c r="BQ127" s="1063"/>
      <c r="BR127" s="1063"/>
      <c r="BS127" s="1064"/>
      <c r="BT127" s="1065" t="s">
        <v>472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474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475</v>
      </c>
      <c r="X128" s="1075"/>
      <c r="Y128" s="1075"/>
      <c r="Z128" s="1076"/>
      <c r="AA128" s="1077">
        <v>1789185</v>
      </c>
      <c r="AB128" s="1078"/>
      <c r="AC128" s="1078"/>
      <c r="AD128" s="1078"/>
      <c r="AE128" s="1079"/>
      <c r="AF128" s="1080">
        <v>1713309</v>
      </c>
      <c r="AG128" s="1078"/>
      <c r="AH128" s="1078"/>
      <c r="AI128" s="1078"/>
      <c r="AJ128" s="1079"/>
      <c r="AK128" s="1080">
        <v>1790705</v>
      </c>
      <c r="AL128" s="1078"/>
      <c r="AM128" s="1078"/>
      <c r="AN128" s="1078"/>
      <c r="AO128" s="1079"/>
      <c r="AP128" s="1081"/>
      <c r="AQ128" s="1082"/>
      <c r="AR128" s="1082"/>
      <c r="AS128" s="1082"/>
      <c r="AT128" s="1083"/>
      <c r="AU128" s="235"/>
      <c r="AV128" s="235"/>
      <c r="AW128" s="235"/>
      <c r="AX128" s="918" t="s">
        <v>476</v>
      </c>
      <c r="AY128" s="919"/>
      <c r="AZ128" s="919"/>
      <c r="BA128" s="919"/>
      <c r="BB128" s="919"/>
      <c r="BC128" s="919"/>
      <c r="BD128" s="919"/>
      <c r="BE128" s="920"/>
      <c r="BF128" s="1084" t="s">
        <v>112</v>
      </c>
      <c r="BG128" s="1085"/>
      <c r="BH128" s="1085"/>
      <c r="BI128" s="1085"/>
      <c r="BJ128" s="1085"/>
      <c r="BK128" s="1085"/>
      <c r="BL128" s="1086"/>
      <c r="BM128" s="1084">
        <v>11.61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478</v>
      </c>
      <c r="DM128" s="1070"/>
      <c r="DN128" s="1070"/>
      <c r="DO128" s="1070"/>
      <c r="DP128" s="1070"/>
      <c r="DQ128" s="1070" t="s">
        <v>478</v>
      </c>
      <c r="DR128" s="1070"/>
      <c r="DS128" s="1070"/>
      <c r="DT128" s="1070"/>
      <c r="DU128" s="1070"/>
      <c r="DV128" s="1071" t="s">
        <v>478</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479</v>
      </c>
      <c r="X129" s="1104"/>
      <c r="Y129" s="1104"/>
      <c r="Z129" s="1105"/>
      <c r="AA129" s="988">
        <v>34562178</v>
      </c>
      <c r="AB129" s="989"/>
      <c r="AC129" s="989"/>
      <c r="AD129" s="989"/>
      <c r="AE129" s="990"/>
      <c r="AF129" s="991">
        <v>34570678</v>
      </c>
      <c r="AG129" s="989"/>
      <c r="AH129" s="989"/>
      <c r="AI129" s="989"/>
      <c r="AJ129" s="990"/>
      <c r="AK129" s="991">
        <v>34886563</v>
      </c>
      <c r="AL129" s="989"/>
      <c r="AM129" s="989"/>
      <c r="AN129" s="989"/>
      <c r="AO129" s="990"/>
      <c r="AP129" s="1106"/>
      <c r="AQ129" s="1107"/>
      <c r="AR129" s="1107"/>
      <c r="AS129" s="1107"/>
      <c r="AT129" s="1108"/>
      <c r="AU129" s="237"/>
      <c r="AV129" s="237"/>
      <c r="AW129" s="237"/>
      <c r="AX129" s="1097" t="s">
        <v>480</v>
      </c>
      <c r="AY129" s="980"/>
      <c r="AZ129" s="980"/>
      <c r="BA129" s="980"/>
      <c r="BB129" s="980"/>
      <c r="BC129" s="980"/>
      <c r="BD129" s="980"/>
      <c r="BE129" s="981"/>
      <c r="BF129" s="1098" t="s">
        <v>112</v>
      </c>
      <c r="BG129" s="1099"/>
      <c r="BH129" s="1099"/>
      <c r="BI129" s="1099"/>
      <c r="BJ129" s="1099"/>
      <c r="BK129" s="1099"/>
      <c r="BL129" s="1100"/>
      <c r="BM129" s="1098">
        <v>16.61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481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482</v>
      </c>
      <c r="X130" s="1104"/>
      <c r="Y130" s="1104"/>
      <c r="Z130" s="1105"/>
      <c r="AA130" s="988">
        <v>4789476</v>
      </c>
      <c r="AB130" s="989"/>
      <c r="AC130" s="989"/>
      <c r="AD130" s="989"/>
      <c r="AE130" s="990"/>
      <c r="AF130" s="991">
        <v>4717294</v>
      </c>
      <c r="AG130" s="989"/>
      <c r="AH130" s="989"/>
      <c r="AI130" s="989"/>
      <c r="AJ130" s="990"/>
      <c r="AK130" s="991">
        <v>4843362</v>
      </c>
      <c r="AL130" s="989"/>
      <c r="AM130" s="989"/>
      <c r="AN130" s="989"/>
      <c r="AO130" s="990"/>
      <c r="AP130" s="1106"/>
      <c r="AQ130" s="1107"/>
      <c r="AR130" s="1107"/>
      <c r="AS130" s="1107"/>
      <c r="AT130" s="1108"/>
      <c r="AU130" s="237"/>
      <c r="AV130" s="237"/>
      <c r="AW130" s="237"/>
      <c r="AX130" s="1097" t="s">
        <v>483</v>
      </c>
      <c r="AY130" s="980"/>
      <c r="AZ130" s="980"/>
      <c r="BA130" s="980"/>
      <c r="BB130" s="980"/>
      <c r="BC130" s="980"/>
      <c r="BD130" s="980"/>
      <c r="BE130" s="981"/>
      <c r="BF130" s="1134">
        <v>0.9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484</v>
      </c>
      <c r="X131" s="1142"/>
      <c r="Y131" s="1142"/>
      <c r="Z131" s="1143"/>
      <c r="AA131" s="1035">
        <v>29772702</v>
      </c>
      <c r="AB131" s="1014"/>
      <c r="AC131" s="1014"/>
      <c r="AD131" s="1014"/>
      <c r="AE131" s="1015"/>
      <c r="AF131" s="1013">
        <v>29853384</v>
      </c>
      <c r="AG131" s="1014"/>
      <c r="AH131" s="1014"/>
      <c r="AI131" s="1014"/>
      <c r="AJ131" s="1015"/>
      <c r="AK131" s="1013">
        <v>30043201</v>
      </c>
      <c r="AL131" s="1014"/>
      <c r="AM131" s="1014"/>
      <c r="AN131" s="1014"/>
      <c r="AO131" s="1015"/>
      <c r="AP131" s="1144"/>
      <c r="AQ131" s="1145"/>
      <c r="AR131" s="1145"/>
      <c r="AS131" s="1145"/>
      <c r="AT131" s="1146"/>
      <c r="AU131" s="237"/>
      <c r="AV131" s="237"/>
      <c r="AW131" s="237"/>
      <c r="AX131" s="1116" t="s">
        <v>485</v>
      </c>
      <c r="AY131" s="1067"/>
      <c r="AZ131" s="1067"/>
      <c r="BA131" s="1067"/>
      <c r="BB131" s="1067"/>
      <c r="BC131" s="1067"/>
      <c r="BD131" s="1067"/>
      <c r="BE131" s="1068"/>
      <c r="BF131" s="1117">
        <v>15.6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487</v>
      </c>
      <c r="W132" s="1127"/>
      <c r="X132" s="1127"/>
      <c r="Y132" s="1127"/>
      <c r="Z132" s="1128"/>
      <c r="AA132" s="1129">
        <v>0.55446764599999998</v>
      </c>
      <c r="AB132" s="1130"/>
      <c r="AC132" s="1130"/>
      <c r="AD132" s="1130"/>
      <c r="AE132" s="1131"/>
      <c r="AF132" s="1132">
        <v>1.010970817</v>
      </c>
      <c r="AG132" s="1130"/>
      <c r="AH132" s="1130"/>
      <c r="AI132" s="1130"/>
      <c r="AJ132" s="1131"/>
      <c r="AK132" s="1132">
        <v>1.1941004559999999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488</v>
      </c>
      <c r="W133" s="1110"/>
      <c r="X133" s="1110"/>
      <c r="Y133" s="1110"/>
      <c r="Z133" s="1111"/>
      <c r="AA133" s="1112">
        <v>1.7</v>
      </c>
      <c r="AB133" s="1113"/>
      <c r="AC133" s="1113"/>
      <c r="AD133" s="1113"/>
      <c r="AE133" s="1114"/>
      <c r="AF133" s="1112">
        <v>1.2</v>
      </c>
      <c r="AG133" s="1113"/>
      <c r="AH133" s="1113"/>
      <c r="AI133" s="1113"/>
      <c r="AJ133" s="1114"/>
      <c r="AK133" s="1112">
        <v>0.9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124"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124"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489</v>
      </c>
      <c r="B5" s="248"/>
      <c r="C5" s="248"/>
      <c r="D5" s="248"/>
      <c r="E5" s="248"/>
      <c r="F5" s="248"/>
      <c r="G5" s="248"/>
      <c r="H5" s="248"/>
      <c r="I5" s="248"/>
      <c r="J5" s="248"/>
      <c r="K5" s="248"/>
      <c r="L5" s="248"/>
      <c r="M5" s="248"/>
      <c r="N5" s="248"/>
      <c r="O5" s="249"/>
    </row>
    <row r="6" spans="1:16" x14ac:dyDescent="0.15">
      <c r="A6" s="250"/>
      <c r="B6" s="246"/>
      <c r="C6" s="246"/>
      <c r="D6" s="246"/>
      <c r="E6" s="246"/>
      <c r="F6" s="246"/>
      <c r="G6" s="251" t="s">
        <v>490</v>
      </c>
      <c r="H6" s="251"/>
      <c r="I6" s="251"/>
      <c r="J6" s="251"/>
      <c r="K6" s="246"/>
      <c r="L6" s="246"/>
      <c r="M6" s="246"/>
      <c r="N6" s="246"/>
    </row>
    <row r="7" spans="1:16" x14ac:dyDescent="0.15">
      <c r="A7" s="250"/>
      <c r="B7" s="246"/>
      <c r="C7" s="246"/>
      <c r="D7" s="246"/>
      <c r="E7" s="246"/>
      <c r="F7" s="246"/>
      <c r="G7" s="253"/>
      <c r="H7" s="254"/>
      <c r="I7" s="254"/>
      <c r="J7" s="255"/>
      <c r="K7" s="1150" t="s">
        <v>491</v>
      </c>
      <c r="L7" s="256"/>
      <c r="M7" s="257" t="s">
        <v>492</v>
      </c>
      <c r="N7" s="258"/>
    </row>
    <row r="8" spans="1:16" x14ac:dyDescent="0.15">
      <c r="A8" s="250"/>
      <c r="B8" s="246"/>
      <c r="C8" s="246"/>
      <c r="D8" s="246"/>
      <c r="E8" s="246"/>
      <c r="F8" s="246"/>
      <c r="G8" s="259"/>
      <c r="H8" s="260"/>
      <c r="I8" s="260"/>
      <c r="J8" s="261"/>
      <c r="K8" s="1151"/>
      <c r="L8" s="262" t="s">
        <v>493</v>
      </c>
      <c r="M8" s="263" t="s">
        <v>494</v>
      </c>
      <c r="N8" s="264" t="s">
        <v>495</v>
      </c>
    </row>
    <row r="9" spans="1:16" x14ac:dyDescent="0.15">
      <c r="A9" s="250"/>
      <c r="B9" s="246"/>
      <c r="C9" s="246"/>
      <c r="D9" s="246"/>
      <c r="E9" s="246"/>
      <c r="F9" s="246"/>
      <c r="G9" s="1152" t="s">
        <v>496</v>
      </c>
      <c r="H9" s="1153"/>
      <c r="I9" s="1153"/>
      <c r="J9" s="1154"/>
      <c r="K9" s="265">
        <v>8773133</v>
      </c>
      <c r="L9" s="266">
        <v>54142</v>
      </c>
      <c r="M9" s="267">
        <v>59123</v>
      </c>
      <c r="N9" s="268">
        <v>-8.4</v>
      </c>
    </row>
    <row r="10" spans="1:16" x14ac:dyDescent="0.15">
      <c r="A10" s="250"/>
      <c r="B10" s="246"/>
      <c r="C10" s="246"/>
      <c r="D10" s="246"/>
      <c r="E10" s="246"/>
      <c r="F10" s="246"/>
      <c r="G10" s="1152" t="s">
        <v>497</v>
      </c>
      <c r="H10" s="1153"/>
      <c r="I10" s="1153"/>
      <c r="J10" s="1154"/>
      <c r="K10" s="269">
        <v>644838</v>
      </c>
      <c r="L10" s="270">
        <v>3980</v>
      </c>
      <c r="M10" s="271">
        <v>3893</v>
      </c>
      <c r="N10" s="272">
        <v>2.2000000000000002</v>
      </c>
    </row>
    <row r="11" spans="1:16" ht="13.5" customHeight="1" x14ac:dyDescent="0.15">
      <c r="A11" s="250"/>
      <c r="B11" s="246"/>
      <c r="C11" s="246"/>
      <c r="D11" s="246"/>
      <c r="E11" s="246"/>
      <c r="F11" s="246"/>
      <c r="G11" s="1152" t="s">
        <v>498</v>
      </c>
      <c r="H11" s="1153"/>
      <c r="I11" s="1153"/>
      <c r="J11" s="1154"/>
      <c r="K11" s="269">
        <v>1137349</v>
      </c>
      <c r="L11" s="270">
        <v>7019</v>
      </c>
      <c r="M11" s="271">
        <v>2316</v>
      </c>
      <c r="N11" s="272">
        <v>203.1</v>
      </c>
    </row>
    <row r="12" spans="1:16" ht="13.5" customHeight="1" x14ac:dyDescent="0.15">
      <c r="A12" s="250"/>
      <c r="B12" s="246"/>
      <c r="C12" s="246"/>
      <c r="D12" s="246"/>
      <c r="E12" s="246"/>
      <c r="F12" s="246"/>
      <c r="G12" s="1152" t="s">
        <v>499</v>
      </c>
      <c r="H12" s="1153"/>
      <c r="I12" s="1153"/>
      <c r="J12" s="1154"/>
      <c r="K12" s="269">
        <v>28000</v>
      </c>
      <c r="L12" s="270">
        <v>173</v>
      </c>
      <c r="M12" s="271">
        <v>531</v>
      </c>
      <c r="N12" s="272">
        <v>-67.400000000000006</v>
      </c>
    </row>
    <row r="13" spans="1:16" ht="13.5" customHeight="1" x14ac:dyDescent="0.15">
      <c r="A13" s="250"/>
      <c r="B13" s="246"/>
      <c r="C13" s="246"/>
      <c r="D13" s="246"/>
      <c r="E13" s="246"/>
      <c r="F13" s="246"/>
      <c r="G13" s="1152" t="s">
        <v>500</v>
      </c>
      <c r="H13" s="1153"/>
      <c r="I13" s="1153"/>
      <c r="J13" s="1154"/>
      <c r="K13" s="269" t="s">
        <v>501</v>
      </c>
      <c r="L13" s="270" t="s">
        <v>501</v>
      </c>
      <c r="M13" s="271" t="s">
        <v>501</v>
      </c>
      <c r="N13" s="272" t="s">
        <v>501</v>
      </c>
    </row>
    <row r="14" spans="1:16" ht="13.5" customHeight="1" x14ac:dyDescent="0.15">
      <c r="A14" s="250"/>
      <c r="B14" s="246"/>
      <c r="C14" s="246"/>
      <c r="D14" s="246"/>
      <c r="E14" s="246"/>
      <c r="F14" s="246"/>
      <c r="G14" s="1152" t="s">
        <v>502</v>
      </c>
      <c r="H14" s="1153"/>
      <c r="I14" s="1153"/>
      <c r="J14" s="1154"/>
      <c r="K14" s="269">
        <v>233772</v>
      </c>
      <c r="L14" s="270">
        <v>1443</v>
      </c>
      <c r="M14" s="271">
        <v>1924</v>
      </c>
      <c r="N14" s="272">
        <v>-25</v>
      </c>
    </row>
    <row r="15" spans="1:16" ht="13.5" customHeight="1" x14ac:dyDescent="0.15">
      <c r="A15" s="250"/>
      <c r="B15" s="246"/>
      <c r="C15" s="246"/>
      <c r="D15" s="246"/>
      <c r="E15" s="246"/>
      <c r="F15" s="246"/>
      <c r="G15" s="1152" t="s">
        <v>503</v>
      </c>
      <c r="H15" s="1153"/>
      <c r="I15" s="1153"/>
      <c r="J15" s="1154"/>
      <c r="K15" s="269">
        <v>289707</v>
      </c>
      <c r="L15" s="270">
        <v>1788</v>
      </c>
      <c r="M15" s="271">
        <v>1706</v>
      </c>
      <c r="N15" s="272">
        <v>4.8</v>
      </c>
    </row>
    <row r="16" spans="1:16" x14ac:dyDescent="0.15">
      <c r="A16" s="250"/>
      <c r="B16" s="246"/>
      <c r="C16" s="246"/>
      <c r="D16" s="246"/>
      <c r="E16" s="246"/>
      <c r="F16" s="246"/>
      <c r="G16" s="1155" t="s">
        <v>504</v>
      </c>
      <c r="H16" s="1156"/>
      <c r="I16" s="1156"/>
      <c r="J16" s="1157"/>
      <c r="K16" s="270">
        <v>-534082</v>
      </c>
      <c r="L16" s="270">
        <v>-3296</v>
      </c>
      <c r="M16" s="271">
        <v>-5771</v>
      </c>
      <c r="N16" s="272">
        <v>-42.9</v>
      </c>
    </row>
    <row r="17" spans="1:16" x14ac:dyDescent="0.15">
      <c r="A17" s="250"/>
      <c r="B17" s="246"/>
      <c r="C17" s="246"/>
      <c r="D17" s="246"/>
      <c r="E17" s="246"/>
      <c r="F17" s="246"/>
      <c r="G17" s="1155" t="s">
        <v>171</v>
      </c>
      <c r="H17" s="1156"/>
      <c r="I17" s="1156"/>
      <c r="J17" s="1157"/>
      <c r="K17" s="270">
        <v>10572717</v>
      </c>
      <c r="L17" s="270">
        <v>65248</v>
      </c>
      <c r="M17" s="271">
        <v>63723</v>
      </c>
      <c r="N17" s="272">
        <v>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505</v>
      </c>
      <c r="H19" s="246"/>
      <c r="I19" s="246"/>
      <c r="J19" s="246"/>
      <c r="K19" s="246"/>
      <c r="L19" s="246"/>
      <c r="M19" s="246"/>
      <c r="N19" s="246"/>
    </row>
    <row r="20" spans="1:16" x14ac:dyDescent="0.15">
      <c r="A20" s="250"/>
      <c r="B20" s="246"/>
      <c r="C20" s="246"/>
      <c r="D20" s="246"/>
      <c r="E20" s="246"/>
      <c r="F20" s="246"/>
      <c r="G20" s="274"/>
      <c r="H20" s="275"/>
      <c r="I20" s="275"/>
      <c r="J20" s="276"/>
      <c r="K20" s="277" t="s">
        <v>506</v>
      </c>
      <c r="L20" s="278" t="s">
        <v>507</v>
      </c>
      <c r="M20" s="279" t="s">
        <v>508</v>
      </c>
      <c r="N20" s="280"/>
    </row>
    <row r="21" spans="1:16" s="286" customFormat="1" x14ac:dyDescent="0.15">
      <c r="A21" s="281"/>
      <c r="B21" s="251"/>
      <c r="C21" s="251"/>
      <c r="D21" s="251"/>
      <c r="E21" s="251"/>
      <c r="F21" s="251"/>
      <c r="G21" s="1147" t="s">
        <v>509</v>
      </c>
      <c r="H21" s="1148"/>
      <c r="I21" s="1148"/>
      <c r="J21" s="1149"/>
      <c r="K21" s="282">
        <v>6.52</v>
      </c>
      <c r="L21" s="283">
        <v>6.58</v>
      </c>
      <c r="M21" s="284">
        <v>-0.06</v>
      </c>
      <c r="N21" s="251"/>
      <c r="O21" s="285"/>
      <c r="P21" s="281"/>
    </row>
    <row r="22" spans="1:16" s="286" customFormat="1" x14ac:dyDescent="0.15">
      <c r="A22" s="281"/>
      <c r="B22" s="251"/>
      <c r="C22" s="251"/>
      <c r="D22" s="251"/>
      <c r="E22" s="251"/>
      <c r="F22" s="251"/>
      <c r="G22" s="1147" t="s">
        <v>510</v>
      </c>
      <c r="H22" s="1148"/>
      <c r="I22" s="1148"/>
      <c r="J22" s="1149"/>
      <c r="K22" s="287">
        <v>101</v>
      </c>
      <c r="L22" s="288">
        <v>99.5</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513</v>
      </c>
      <c r="H29" s="251"/>
      <c r="I29" s="251"/>
      <c r="J29" s="251"/>
      <c r="K29" s="246"/>
      <c r="L29" s="246"/>
      <c r="M29" s="246"/>
      <c r="N29" s="246"/>
      <c r="O29" s="295"/>
    </row>
    <row r="30" spans="1:16" x14ac:dyDescent="0.15">
      <c r="A30" s="250"/>
      <c r="B30" s="246"/>
      <c r="C30" s="246"/>
      <c r="D30" s="246"/>
      <c r="E30" s="246"/>
      <c r="F30" s="246"/>
      <c r="G30" s="253"/>
      <c r="H30" s="254"/>
      <c r="I30" s="254"/>
      <c r="J30" s="255"/>
      <c r="K30" s="1150" t="s">
        <v>491</v>
      </c>
      <c r="L30" s="256"/>
      <c r="M30" s="257" t="s">
        <v>492</v>
      </c>
      <c r="N30" s="258"/>
    </row>
    <row r="31" spans="1:16" x14ac:dyDescent="0.15">
      <c r="A31" s="250"/>
      <c r="B31" s="246"/>
      <c r="C31" s="246"/>
      <c r="D31" s="246"/>
      <c r="E31" s="246"/>
      <c r="F31" s="246"/>
      <c r="G31" s="259"/>
      <c r="H31" s="260"/>
      <c r="I31" s="260"/>
      <c r="J31" s="261"/>
      <c r="K31" s="1151"/>
      <c r="L31" s="262" t="s">
        <v>493</v>
      </c>
      <c r="M31" s="263" t="s">
        <v>494</v>
      </c>
      <c r="N31" s="264" t="s">
        <v>495</v>
      </c>
    </row>
    <row r="32" spans="1:16" ht="27" customHeight="1" x14ac:dyDescent="0.15">
      <c r="A32" s="250"/>
      <c r="B32" s="246"/>
      <c r="C32" s="246"/>
      <c r="D32" s="246"/>
      <c r="E32" s="246"/>
      <c r="F32" s="246"/>
      <c r="G32" s="1163" t="s">
        <v>514</v>
      </c>
      <c r="H32" s="1164"/>
      <c r="I32" s="1164"/>
      <c r="J32" s="1165"/>
      <c r="K32" s="296">
        <v>5212327</v>
      </c>
      <c r="L32" s="296">
        <v>32167</v>
      </c>
      <c r="M32" s="297">
        <v>36761</v>
      </c>
      <c r="N32" s="298">
        <v>-12.5</v>
      </c>
    </row>
    <row r="33" spans="1:16" ht="13.5" customHeight="1" x14ac:dyDescent="0.15">
      <c r="A33" s="250"/>
      <c r="B33" s="246"/>
      <c r="C33" s="246"/>
      <c r="D33" s="246"/>
      <c r="E33" s="246"/>
      <c r="F33" s="246"/>
      <c r="G33" s="1163" t="s">
        <v>515</v>
      </c>
      <c r="H33" s="1164"/>
      <c r="I33" s="1164"/>
      <c r="J33" s="1165"/>
      <c r="K33" s="296" t="s">
        <v>501</v>
      </c>
      <c r="L33" s="296" t="s">
        <v>501</v>
      </c>
      <c r="M33" s="297" t="s">
        <v>501</v>
      </c>
      <c r="N33" s="298" t="s">
        <v>501</v>
      </c>
    </row>
    <row r="34" spans="1:16" ht="27" customHeight="1" x14ac:dyDescent="0.15">
      <c r="A34" s="250"/>
      <c r="B34" s="246"/>
      <c r="C34" s="246"/>
      <c r="D34" s="246"/>
      <c r="E34" s="246"/>
      <c r="F34" s="246"/>
      <c r="G34" s="1163" t="s">
        <v>516</v>
      </c>
      <c r="H34" s="1164"/>
      <c r="I34" s="1164"/>
      <c r="J34" s="1165"/>
      <c r="K34" s="296" t="s">
        <v>501</v>
      </c>
      <c r="L34" s="296" t="s">
        <v>501</v>
      </c>
      <c r="M34" s="297">
        <v>32</v>
      </c>
      <c r="N34" s="298" t="s">
        <v>501</v>
      </c>
    </row>
    <row r="35" spans="1:16" ht="27" customHeight="1" x14ac:dyDescent="0.15">
      <c r="A35" s="250"/>
      <c r="B35" s="246"/>
      <c r="C35" s="246"/>
      <c r="D35" s="246"/>
      <c r="E35" s="246"/>
      <c r="F35" s="246"/>
      <c r="G35" s="1163" t="s">
        <v>517</v>
      </c>
      <c r="H35" s="1164"/>
      <c r="I35" s="1164"/>
      <c r="J35" s="1165"/>
      <c r="K35" s="296">
        <v>1498719</v>
      </c>
      <c r="L35" s="296">
        <v>9249</v>
      </c>
      <c r="M35" s="297">
        <v>11976</v>
      </c>
      <c r="N35" s="298">
        <v>-22.8</v>
      </c>
    </row>
    <row r="36" spans="1:16" ht="27" customHeight="1" x14ac:dyDescent="0.15">
      <c r="A36" s="250"/>
      <c r="B36" s="246"/>
      <c r="C36" s="246"/>
      <c r="D36" s="246"/>
      <c r="E36" s="246"/>
      <c r="F36" s="246"/>
      <c r="G36" s="1163" t="s">
        <v>518</v>
      </c>
      <c r="H36" s="1164"/>
      <c r="I36" s="1164"/>
      <c r="J36" s="1165"/>
      <c r="K36" s="296">
        <v>78425</v>
      </c>
      <c r="L36" s="296">
        <v>484</v>
      </c>
      <c r="M36" s="297">
        <v>629</v>
      </c>
      <c r="N36" s="298">
        <v>-23.1</v>
      </c>
    </row>
    <row r="37" spans="1:16" ht="13.5" customHeight="1" x14ac:dyDescent="0.15">
      <c r="A37" s="250"/>
      <c r="B37" s="246"/>
      <c r="C37" s="246"/>
      <c r="D37" s="246"/>
      <c r="E37" s="246"/>
      <c r="F37" s="246"/>
      <c r="G37" s="1163" t="s">
        <v>519</v>
      </c>
      <c r="H37" s="1164"/>
      <c r="I37" s="1164"/>
      <c r="J37" s="1165"/>
      <c r="K37" s="296">
        <v>203342</v>
      </c>
      <c r="L37" s="296">
        <v>1255</v>
      </c>
      <c r="M37" s="297">
        <v>959</v>
      </c>
      <c r="N37" s="298">
        <v>30.9</v>
      </c>
    </row>
    <row r="38" spans="1:16" ht="27" customHeight="1" x14ac:dyDescent="0.15">
      <c r="A38" s="250"/>
      <c r="B38" s="246"/>
      <c r="C38" s="246"/>
      <c r="D38" s="246"/>
      <c r="E38" s="246"/>
      <c r="F38" s="246"/>
      <c r="G38" s="1166" t="s">
        <v>520</v>
      </c>
      <c r="H38" s="1167"/>
      <c r="I38" s="1167"/>
      <c r="J38" s="1168"/>
      <c r="K38" s="299" t="s">
        <v>501</v>
      </c>
      <c r="L38" s="299" t="s">
        <v>501</v>
      </c>
      <c r="M38" s="300">
        <v>1</v>
      </c>
      <c r="N38" s="301" t="s">
        <v>501</v>
      </c>
      <c r="O38" s="295"/>
    </row>
    <row r="39" spans="1:16" x14ac:dyDescent="0.15">
      <c r="A39" s="250"/>
      <c r="B39" s="246"/>
      <c r="C39" s="246"/>
      <c r="D39" s="246"/>
      <c r="E39" s="246"/>
      <c r="F39" s="246"/>
      <c r="G39" s="1166" t="s">
        <v>521</v>
      </c>
      <c r="H39" s="1167"/>
      <c r="I39" s="1167"/>
      <c r="J39" s="1168"/>
      <c r="K39" s="302">
        <v>-1790705</v>
      </c>
      <c r="L39" s="302">
        <v>-11051</v>
      </c>
      <c r="M39" s="303">
        <v>-6628</v>
      </c>
      <c r="N39" s="304">
        <v>66.7</v>
      </c>
      <c r="O39" s="295"/>
    </row>
    <row r="40" spans="1:16" ht="27" customHeight="1" x14ac:dyDescent="0.15">
      <c r="A40" s="250"/>
      <c r="B40" s="246"/>
      <c r="C40" s="246"/>
      <c r="D40" s="246"/>
      <c r="E40" s="246"/>
      <c r="F40" s="246"/>
      <c r="G40" s="1163" t="s">
        <v>522</v>
      </c>
      <c r="H40" s="1164"/>
      <c r="I40" s="1164"/>
      <c r="J40" s="1165"/>
      <c r="K40" s="302">
        <v>-4843362</v>
      </c>
      <c r="L40" s="302">
        <v>-29890</v>
      </c>
      <c r="M40" s="303">
        <v>-33128</v>
      </c>
      <c r="N40" s="304">
        <v>-9.8000000000000007</v>
      </c>
      <c r="O40" s="295"/>
    </row>
    <row r="41" spans="1:16" x14ac:dyDescent="0.15">
      <c r="A41" s="250"/>
      <c r="B41" s="246"/>
      <c r="C41" s="246"/>
      <c r="D41" s="246"/>
      <c r="E41" s="246"/>
      <c r="F41" s="246"/>
      <c r="G41" s="1169" t="s">
        <v>282</v>
      </c>
      <c r="H41" s="1170"/>
      <c r="I41" s="1170"/>
      <c r="J41" s="1171"/>
      <c r="K41" s="296">
        <v>358746</v>
      </c>
      <c r="L41" s="302">
        <v>2214</v>
      </c>
      <c r="M41" s="303">
        <v>10602</v>
      </c>
      <c r="N41" s="304">
        <v>-79.099999999999994</v>
      </c>
      <c r="O41" s="295"/>
    </row>
    <row r="42" spans="1:16" x14ac:dyDescent="0.15">
      <c r="A42" s="250"/>
      <c r="B42" s="246"/>
      <c r="C42" s="246"/>
      <c r="D42" s="246"/>
      <c r="E42" s="246"/>
      <c r="F42" s="246"/>
      <c r="G42" s="305" t="s">
        <v>523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525</v>
      </c>
      <c r="H48" s="310"/>
      <c r="I48" s="310"/>
      <c r="J48" s="310"/>
      <c r="K48" s="310"/>
      <c r="L48" s="310"/>
      <c r="M48" s="311"/>
      <c r="N48" s="310"/>
    </row>
    <row r="49" spans="1:14" ht="13.5" customHeight="1" x14ac:dyDescent="0.15">
      <c r="A49" s="250"/>
      <c r="B49" s="246"/>
      <c r="C49" s="246"/>
      <c r="D49" s="246"/>
      <c r="E49" s="246"/>
      <c r="F49" s="246"/>
      <c r="G49" s="312"/>
      <c r="H49" s="313"/>
      <c r="I49" s="1158" t="s">
        <v>491</v>
      </c>
      <c r="J49" s="1160" t="s">
        <v>526</v>
      </c>
      <c r="K49" s="1161"/>
      <c r="L49" s="1161"/>
      <c r="M49" s="1161"/>
      <c r="N49" s="1162"/>
    </row>
    <row r="50" spans="1:14" x14ac:dyDescent="0.15">
      <c r="A50" s="250"/>
      <c r="B50" s="246"/>
      <c r="C50" s="246"/>
      <c r="D50" s="246"/>
      <c r="E50" s="246"/>
      <c r="F50" s="246"/>
      <c r="G50" s="314"/>
      <c r="H50" s="315"/>
      <c r="I50" s="1159"/>
      <c r="J50" s="316" t="s">
        <v>527</v>
      </c>
      <c r="K50" s="317" t="s">
        <v>528</v>
      </c>
      <c r="L50" s="318" t="s">
        <v>529</v>
      </c>
      <c r="M50" s="319" t="s">
        <v>530</v>
      </c>
      <c r="N50" s="320" t="s">
        <v>531</v>
      </c>
    </row>
    <row r="51" spans="1:14" x14ac:dyDescent="0.15">
      <c r="A51" s="250"/>
      <c r="B51" s="246"/>
      <c r="C51" s="246"/>
      <c r="D51" s="246"/>
      <c r="E51" s="246"/>
      <c r="F51" s="246"/>
      <c r="G51" s="312" t="s">
        <v>532</v>
      </c>
      <c r="H51" s="313"/>
      <c r="I51" s="321">
        <v>8518047</v>
      </c>
      <c r="J51" s="322">
        <v>52215</v>
      </c>
      <c r="K51" s="323">
        <v>-30.6</v>
      </c>
      <c r="L51" s="324">
        <v>39425</v>
      </c>
      <c r="M51" s="325">
        <v>2.1</v>
      </c>
      <c r="N51" s="326">
        <v>-32.700000000000003</v>
      </c>
    </row>
    <row r="52" spans="1:14" x14ac:dyDescent="0.15">
      <c r="A52" s="250"/>
      <c r="B52" s="246"/>
      <c r="C52" s="246"/>
      <c r="D52" s="246"/>
      <c r="E52" s="246"/>
      <c r="F52" s="246"/>
      <c r="G52" s="327"/>
      <c r="H52" s="328" t="s">
        <v>533</v>
      </c>
      <c r="I52" s="329">
        <v>6389013</v>
      </c>
      <c r="J52" s="330">
        <v>39164</v>
      </c>
      <c r="K52" s="331">
        <v>-31.1</v>
      </c>
      <c r="L52" s="332">
        <v>22414</v>
      </c>
      <c r="M52" s="333">
        <v>-0.1</v>
      </c>
      <c r="N52" s="334">
        <v>-31</v>
      </c>
    </row>
    <row r="53" spans="1:14" x14ac:dyDescent="0.15">
      <c r="A53" s="250"/>
      <c r="B53" s="246"/>
      <c r="C53" s="246"/>
      <c r="D53" s="246"/>
      <c r="E53" s="246"/>
      <c r="F53" s="246"/>
      <c r="G53" s="312" t="s">
        <v>534</v>
      </c>
      <c r="H53" s="313"/>
      <c r="I53" s="321">
        <v>8245393</v>
      </c>
      <c r="J53" s="322">
        <v>50558</v>
      </c>
      <c r="K53" s="323">
        <v>-3.2</v>
      </c>
      <c r="L53" s="324">
        <v>43141</v>
      </c>
      <c r="M53" s="325">
        <v>9.4</v>
      </c>
      <c r="N53" s="326">
        <v>-12.6</v>
      </c>
    </row>
    <row r="54" spans="1:14" x14ac:dyDescent="0.15">
      <c r="A54" s="250"/>
      <c r="B54" s="246"/>
      <c r="C54" s="246"/>
      <c r="D54" s="246"/>
      <c r="E54" s="246"/>
      <c r="F54" s="246"/>
      <c r="G54" s="327"/>
      <c r="H54" s="328" t="s">
        <v>533</v>
      </c>
      <c r="I54" s="329">
        <v>5593655</v>
      </c>
      <c r="J54" s="330">
        <v>34298</v>
      </c>
      <c r="K54" s="331">
        <v>-12.4</v>
      </c>
      <c r="L54" s="332">
        <v>21887</v>
      </c>
      <c r="M54" s="333">
        <v>-2.4</v>
      </c>
      <c r="N54" s="334">
        <v>-10</v>
      </c>
    </row>
    <row r="55" spans="1:14" x14ac:dyDescent="0.15">
      <c r="A55" s="250"/>
      <c r="B55" s="246"/>
      <c r="C55" s="246"/>
      <c r="D55" s="246"/>
      <c r="E55" s="246"/>
      <c r="F55" s="246"/>
      <c r="G55" s="312" t="s">
        <v>535</v>
      </c>
      <c r="H55" s="313"/>
      <c r="I55" s="321">
        <v>8478567</v>
      </c>
      <c r="J55" s="322">
        <v>52065</v>
      </c>
      <c r="K55" s="323">
        <v>3</v>
      </c>
      <c r="L55" s="324">
        <v>45117</v>
      </c>
      <c r="M55" s="325">
        <v>4.5999999999999996</v>
      </c>
      <c r="N55" s="326">
        <v>-1.6</v>
      </c>
    </row>
    <row r="56" spans="1:14" x14ac:dyDescent="0.15">
      <c r="A56" s="250"/>
      <c r="B56" s="246"/>
      <c r="C56" s="246"/>
      <c r="D56" s="246"/>
      <c r="E56" s="246"/>
      <c r="F56" s="246"/>
      <c r="G56" s="327"/>
      <c r="H56" s="328" t="s">
        <v>533</v>
      </c>
      <c r="I56" s="329">
        <v>5810679</v>
      </c>
      <c r="J56" s="330">
        <v>35682</v>
      </c>
      <c r="K56" s="331">
        <v>4</v>
      </c>
      <c r="L56" s="332">
        <v>25589</v>
      </c>
      <c r="M56" s="333">
        <v>16.899999999999999</v>
      </c>
      <c r="N56" s="334">
        <v>-12.9</v>
      </c>
    </row>
    <row r="57" spans="1:14" x14ac:dyDescent="0.15">
      <c r="A57" s="250"/>
      <c r="B57" s="246"/>
      <c r="C57" s="246"/>
      <c r="D57" s="246"/>
      <c r="E57" s="246"/>
      <c r="F57" s="246"/>
      <c r="G57" s="312" t="s">
        <v>536</v>
      </c>
      <c r="H57" s="313"/>
      <c r="I57" s="321">
        <v>8657633</v>
      </c>
      <c r="J57" s="322">
        <v>53312</v>
      </c>
      <c r="K57" s="323">
        <v>2.4</v>
      </c>
      <c r="L57" s="324">
        <v>52496</v>
      </c>
      <c r="M57" s="325">
        <v>16.399999999999999</v>
      </c>
      <c r="N57" s="326">
        <v>-14</v>
      </c>
    </row>
    <row r="58" spans="1:14" x14ac:dyDescent="0.15">
      <c r="A58" s="250"/>
      <c r="B58" s="246"/>
      <c r="C58" s="246"/>
      <c r="D58" s="246"/>
      <c r="E58" s="246"/>
      <c r="F58" s="246"/>
      <c r="G58" s="327"/>
      <c r="H58" s="328" t="s">
        <v>533</v>
      </c>
      <c r="I58" s="329">
        <v>5036821</v>
      </c>
      <c r="J58" s="330">
        <v>31016</v>
      </c>
      <c r="K58" s="331">
        <v>-13.1</v>
      </c>
      <c r="L58" s="332">
        <v>29467</v>
      </c>
      <c r="M58" s="333">
        <v>15.2</v>
      </c>
      <c r="N58" s="334">
        <v>-28.3</v>
      </c>
    </row>
    <row r="59" spans="1:14" x14ac:dyDescent="0.15">
      <c r="A59" s="250"/>
      <c r="B59" s="246"/>
      <c r="C59" s="246"/>
      <c r="D59" s="246"/>
      <c r="E59" s="246"/>
      <c r="F59" s="246"/>
      <c r="G59" s="312" t="s">
        <v>537</v>
      </c>
      <c r="H59" s="313"/>
      <c r="I59" s="321">
        <v>10203322</v>
      </c>
      <c r="J59" s="322">
        <v>62969</v>
      </c>
      <c r="K59" s="323">
        <v>18.100000000000001</v>
      </c>
      <c r="L59" s="324">
        <v>52619</v>
      </c>
      <c r="M59" s="325">
        <v>0.2</v>
      </c>
      <c r="N59" s="326">
        <v>17.899999999999999</v>
      </c>
    </row>
    <row r="60" spans="1:14" x14ac:dyDescent="0.15">
      <c r="A60" s="250"/>
      <c r="B60" s="246"/>
      <c r="C60" s="246"/>
      <c r="D60" s="246"/>
      <c r="E60" s="246"/>
      <c r="F60" s="246"/>
      <c r="G60" s="327"/>
      <c r="H60" s="328" t="s">
        <v>533</v>
      </c>
      <c r="I60" s="335">
        <v>7129381</v>
      </c>
      <c r="J60" s="330">
        <v>43998</v>
      </c>
      <c r="K60" s="331">
        <v>41.9</v>
      </c>
      <c r="L60" s="332">
        <v>31149</v>
      </c>
      <c r="M60" s="333">
        <v>5.7</v>
      </c>
      <c r="N60" s="334">
        <v>36.200000000000003</v>
      </c>
    </row>
    <row r="61" spans="1:14" x14ac:dyDescent="0.15">
      <c r="A61" s="250"/>
      <c r="B61" s="246"/>
      <c r="C61" s="246"/>
      <c r="D61" s="246"/>
      <c r="E61" s="246"/>
      <c r="F61" s="246"/>
      <c r="G61" s="312" t="s">
        <v>538</v>
      </c>
      <c r="H61" s="336"/>
      <c r="I61" s="337">
        <v>8820592</v>
      </c>
      <c r="J61" s="338">
        <v>54224</v>
      </c>
      <c r="K61" s="339">
        <v>-2.1</v>
      </c>
      <c r="L61" s="340">
        <v>46560</v>
      </c>
      <c r="M61" s="341">
        <v>6.5</v>
      </c>
      <c r="N61" s="326">
        <v>-8.6</v>
      </c>
    </row>
    <row r="62" spans="1:14" x14ac:dyDescent="0.15">
      <c r="A62" s="250"/>
      <c r="B62" s="246"/>
      <c r="C62" s="246"/>
      <c r="D62" s="246"/>
      <c r="E62" s="246"/>
      <c r="F62" s="246"/>
      <c r="G62" s="327"/>
      <c r="H62" s="328" t="s">
        <v>533</v>
      </c>
      <c r="I62" s="329">
        <v>5991910</v>
      </c>
      <c r="J62" s="330">
        <v>36832</v>
      </c>
      <c r="K62" s="331">
        <v>-2.1</v>
      </c>
      <c r="L62" s="332">
        <v>26101</v>
      </c>
      <c r="M62" s="333">
        <v>7.1</v>
      </c>
      <c r="N62" s="334">
        <v>-9.1999999999999993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124"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124"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124"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2" t="s">
        <v>3</v>
      </c>
      <c r="D47" s="1172"/>
      <c r="E47" s="1173"/>
      <c r="F47" s="11">
        <v>11.26</v>
      </c>
      <c r="G47" s="12">
        <v>13.37</v>
      </c>
      <c r="H47" s="12">
        <v>12.45</v>
      </c>
      <c r="I47" s="12">
        <v>13.06</v>
      </c>
      <c r="J47" s="13">
        <v>12.68</v>
      </c>
    </row>
    <row r="48" spans="2:10" ht="57.75" customHeight="1" x14ac:dyDescent="0.15">
      <c r="B48" s="14"/>
      <c r="C48" s="1174" t="s">
        <v>4</v>
      </c>
      <c r="D48" s="1174"/>
      <c r="E48" s="1175"/>
      <c r="F48" s="15">
        <v>4.08</v>
      </c>
      <c r="G48" s="16">
        <v>5.27</v>
      </c>
      <c r="H48" s="16">
        <v>6.01</v>
      </c>
      <c r="I48" s="16">
        <v>6.7</v>
      </c>
      <c r="J48" s="17">
        <v>6.1</v>
      </c>
    </row>
    <row r="49" spans="2:10" ht="57.75" customHeight="1" thickBot="1" x14ac:dyDescent="0.2">
      <c r="B49" s="18"/>
      <c r="C49" s="1176" t="s">
        <v>5</v>
      </c>
      <c r="D49" s="1176"/>
      <c r="E49" s="1177"/>
      <c r="F49" s="19" t="s">
        <v>545</v>
      </c>
      <c r="G49" s="20">
        <v>3.44</v>
      </c>
      <c r="H49" s="20" t="s">
        <v>546</v>
      </c>
      <c r="I49" s="20">
        <v>1.3</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124"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4" t="s">
        <v>548</v>
      </c>
      <c r="D34" s="1184"/>
      <c r="E34" s="1185"/>
      <c r="F34" s="32">
        <v>66.28</v>
      </c>
      <c r="G34" s="33">
        <v>73.88</v>
      </c>
      <c r="H34" s="33">
        <v>74.95</v>
      </c>
      <c r="I34" s="33">
        <v>78.7</v>
      </c>
      <c r="J34" s="34">
        <v>78.64</v>
      </c>
      <c r="K34" s="22"/>
      <c r="L34" s="22"/>
      <c r="M34" s="22"/>
      <c r="N34" s="22"/>
      <c r="O34" s="22"/>
      <c r="P34" s="22"/>
    </row>
    <row r="35" spans="1:16" ht="39" customHeight="1" x14ac:dyDescent="0.15">
      <c r="A35" s="22"/>
      <c r="B35" s="35"/>
      <c r="C35" s="1178" t="s">
        <v>549</v>
      </c>
      <c r="D35" s="1179"/>
      <c r="E35" s="1180"/>
      <c r="F35" s="36">
        <v>5.51</v>
      </c>
      <c r="G35" s="37">
        <v>6.42</v>
      </c>
      <c r="H35" s="37">
        <v>6.37</v>
      </c>
      <c r="I35" s="37">
        <v>6.55</v>
      </c>
      <c r="J35" s="38">
        <v>7.64</v>
      </c>
      <c r="K35" s="22"/>
      <c r="L35" s="22"/>
      <c r="M35" s="22"/>
      <c r="N35" s="22"/>
      <c r="O35" s="22"/>
      <c r="P35" s="22"/>
    </row>
    <row r="36" spans="1:16" ht="39" customHeight="1" x14ac:dyDescent="0.15">
      <c r="A36" s="22"/>
      <c r="B36" s="35"/>
      <c r="C36" s="1178" t="s">
        <v>550</v>
      </c>
      <c r="D36" s="1179"/>
      <c r="E36" s="1180"/>
      <c r="F36" s="36">
        <v>5.85</v>
      </c>
      <c r="G36" s="37">
        <v>6.39</v>
      </c>
      <c r="H36" s="37">
        <v>6.68</v>
      </c>
      <c r="I36" s="37">
        <v>6.7</v>
      </c>
      <c r="J36" s="38">
        <v>6.75</v>
      </c>
      <c r="K36" s="22"/>
      <c r="L36" s="22"/>
      <c r="M36" s="22"/>
      <c r="N36" s="22"/>
      <c r="O36" s="22"/>
      <c r="P36" s="22"/>
    </row>
    <row r="37" spans="1:16" ht="39" customHeight="1" x14ac:dyDescent="0.15">
      <c r="A37" s="22"/>
      <c r="B37" s="35"/>
      <c r="C37" s="1178" t="s">
        <v>551</v>
      </c>
      <c r="D37" s="1179"/>
      <c r="E37" s="1180"/>
      <c r="F37" s="36">
        <v>4.07</v>
      </c>
      <c r="G37" s="37">
        <v>5.26</v>
      </c>
      <c r="H37" s="37">
        <v>6.01</v>
      </c>
      <c r="I37" s="37">
        <v>6.69</v>
      </c>
      <c r="J37" s="38">
        <v>6.09</v>
      </c>
      <c r="K37" s="22"/>
      <c r="L37" s="22"/>
      <c r="M37" s="22"/>
      <c r="N37" s="22"/>
      <c r="O37" s="22"/>
      <c r="P37" s="22"/>
    </row>
    <row r="38" spans="1:16" ht="39" customHeight="1" x14ac:dyDescent="0.15">
      <c r="A38" s="22"/>
      <c r="B38" s="35"/>
      <c r="C38" s="1178" t="s">
        <v>552</v>
      </c>
      <c r="D38" s="1179"/>
      <c r="E38" s="1180"/>
      <c r="F38" s="36">
        <v>2.46</v>
      </c>
      <c r="G38" s="37">
        <v>2.52</v>
      </c>
      <c r="H38" s="37">
        <v>2.5099999999999998</v>
      </c>
      <c r="I38" s="37">
        <v>3.3</v>
      </c>
      <c r="J38" s="38">
        <v>4.01</v>
      </c>
      <c r="K38" s="22"/>
      <c r="L38" s="22"/>
      <c r="M38" s="22"/>
      <c r="N38" s="22"/>
      <c r="O38" s="22"/>
      <c r="P38" s="22"/>
    </row>
    <row r="39" spans="1:16" ht="39" customHeight="1" x14ac:dyDescent="0.15">
      <c r="A39" s="22"/>
      <c r="B39" s="35"/>
      <c r="C39" s="1178" t="s">
        <v>553</v>
      </c>
      <c r="D39" s="1179"/>
      <c r="E39" s="1180"/>
      <c r="F39" s="36">
        <v>2.85</v>
      </c>
      <c r="G39" s="37">
        <v>2.91</v>
      </c>
      <c r="H39" s="37">
        <v>3.04</v>
      </c>
      <c r="I39" s="37">
        <v>3.31</v>
      </c>
      <c r="J39" s="38">
        <v>3.51</v>
      </c>
      <c r="K39" s="22"/>
      <c r="L39" s="22"/>
      <c r="M39" s="22"/>
      <c r="N39" s="22"/>
      <c r="O39" s="22"/>
      <c r="P39" s="22"/>
    </row>
    <row r="40" spans="1:16" ht="39" customHeight="1" x14ac:dyDescent="0.15">
      <c r="A40" s="22"/>
      <c r="B40" s="35"/>
      <c r="C40" s="1178" t="s">
        <v>554</v>
      </c>
      <c r="D40" s="1179"/>
      <c r="E40" s="1180"/>
      <c r="F40" s="36">
        <v>0.1</v>
      </c>
      <c r="G40" s="37">
        <v>0.05</v>
      </c>
      <c r="H40" s="37">
        <v>0.1</v>
      </c>
      <c r="I40" s="37">
        <v>0.15</v>
      </c>
      <c r="J40" s="38">
        <v>0.16</v>
      </c>
      <c r="K40" s="22"/>
      <c r="L40" s="22"/>
      <c r="M40" s="22"/>
      <c r="N40" s="22"/>
      <c r="O40" s="22"/>
      <c r="P40" s="22"/>
    </row>
    <row r="41" spans="1:16" ht="39" customHeight="1" x14ac:dyDescent="0.15">
      <c r="A41" s="22"/>
      <c r="B41" s="35"/>
      <c r="C41" s="1178" t="s">
        <v>555</v>
      </c>
      <c r="D41" s="1179"/>
      <c r="E41" s="1180"/>
      <c r="F41" s="36">
        <v>0</v>
      </c>
      <c r="G41" s="37">
        <v>0</v>
      </c>
      <c r="H41" s="37">
        <v>0.02</v>
      </c>
      <c r="I41" s="37">
        <v>0.06</v>
      </c>
      <c r="J41" s="38">
        <v>0.08</v>
      </c>
      <c r="K41" s="22"/>
      <c r="L41" s="22"/>
      <c r="M41" s="22"/>
      <c r="N41" s="22"/>
      <c r="O41" s="22"/>
      <c r="P41" s="22"/>
    </row>
    <row r="42" spans="1:16" ht="39" customHeight="1" x14ac:dyDescent="0.15">
      <c r="A42" s="22"/>
      <c r="B42" s="39"/>
      <c r="C42" s="1178" t="s">
        <v>556</v>
      </c>
      <c r="D42" s="1179"/>
      <c r="E42" s="1180"/>
      <c r="F42" s="36" t="s">
        <v>501</v>
      </c>
      <c r="G42" s="37" t="s">
        <v>501</v>
      </c>
      <c r="H42" s="37" t="s">
        <v>501</v>
      </c>
      <c r="I42" s="37" t="s">
        <v>501</v>
      </c>
      <c r="J42" s="38" t="s">
        <v>501</v>
      </c>
      <c r="K42" s="22"/>
      <c r="L42" s="22"/>
      <c r="M42" s="22"/>
      <c r="N42" s="22"/>
      <c r="O42" s="22"/>
      <c r="P42" s="22"/>
    </row>
    <row r="43" spans="1:16" ht="39" customHeight="1" thickBot="1" x14ac:dyDescent="0.2">
      <c r="A43" s="22"/>
      <c r="B43" s="40"/>
      <c r="C43" s="1181" t="s">
        <v>557</v>
      </c>
      <c r="D43" s="1182"/>
      <c r="E43" s="1183"/>
      <c r="F43" s="41">
        <v>0.03</v>
      </c>
      <c r="G43" s="42">
        <v>0.05</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4755</v>
      </c>
      <c r="L45" s="60">
        <v>4970</v>
      </c>
      <c r="M45" s="60">
        <v>4967</v>
      </c>
      <c r="N45" s="60">
        <v>5100</v>
      </c>
      <c r="O45" s="61">
        <v>5212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501</v>
      </c>
      <c r="L46" s="64" t="s">
        <v>501</v>
      </c>
      <c r="M46" s="64" t="s">
        <v>501</v>
      </c>
      <c r="N46" s="64" t="s">
        <v>501</v>
      </c>
      <c r="O46" s="65" t="s">
        <v>501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501</v>
      </c>
      <c r="L47" s="64" t="s">
        <v>501</v>
      </c>
      <c r="M47" s="64" t="s">
        <v>501</v>
      </c>
      <c r="N47" s="64" t="s">
        <v>501</v>
      </c>
      <c r="O47" s="65" t="s">
        <v>501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1193</v>
      </c>
      <c r="L48" s="64">
        <v>1260</v>
      </c>
      <c r="M48" s="64">
        <v>1325</v>
      </c>
      <c r="N48" s="64">
        <v>1298</v>
      </c>
      <c r="O48" s="65">
        <v>1499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330</v>
      </c>
      <c r="L49" s="64">
        <v>301</v>
      </c>
      <c r="M49" s="64">
        <v>241</v>
      </c>
      <c r="N49" s="64">
        <v>129</v>
      </c>
      <c r="O49" s="65">
        <v>78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214</v>
      </c>
      <c r="L50" s="64">
        <v>213</v>
      </c>
      <c r="M50" s="64">
        <v>211</v>
      </c>
      <c r="N50" s="64">
        <v>205</v>
      </c>
      <c r="O50" s="65">
        <v>203</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t="s">
        <v>501</v>
      </c>
      <c r="N51" s="64" t="s">
        <v>501</v>
      </c>
      <c r="O51" s="65" t="s">
        <v>501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5743</v>
      </c>
      <c r="L52" s="64">
        <v>6080</v>
      </c>
      <c r="M52" s="64">
        <v>6579</v>
      </c>
      <c r="N52" s="64">
        <v>6431</v>
      </c>
      <c r="O52" s="65">
        <v>6634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750</v>
      </c>
      <c r="L53" s="69">
        <v>664</v>
      </c>
      <c r="M53" s="69">
        <v>165</v>
      </c>
      <c r="N53" s="69">
        <v>301</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124"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02" t="s">
        <v>24</v>
      </c>
      <c r="C41" s="1203"/>
      <c r="D41" s="81"/>
      <c r="E41" s="1208" t="s">
        <v>25</v>
      </c>
      <c r="F41" s="1208"/>
      <c r="G41" s="1208"/>
      <c r="H41" s="1209"/>
      <c r="I41" s="82">
        <v>57874</v>
      </c>
      <c r="J41" s="83">
        <v>59675</v>
      </c>
      <c r="K41" s="83">
        <v>61695</v>
      </c>
      <c r="L41" s="83">
        <v>63352</v>
      </c>
      <c r="M41" s="84">
        <v>65555</v>
      </c>
    </row>
    <row r="42" spans="2:13" ht="27.75" customHeight="1" x14ac:dyDescent="0.15">
      <c r="B42" s="1204"/>
      <c r="C42" s="1205"/>
      <c r="D42" s="85"/>
      <c r="E42" s="1210" t="s">
        <v>26</v>
      </c>
      <c r="F42" s="1210"/>
      <c r="G42" s="1210"/>
      <c r="H42" s="1211"/>
      <c r="I42" s="86">
        <v>9744</v>
      </c>
      <c r="J42" s="87">
        <v>7597</v>
      </c>
      <c r="K42" s="87">
        <v>6850</v>
      </c>
      <c r="L42" s="87">
        <v>6559</v>
      </c>
      <c r="M42" s="88">
        <v>4986</v>
      </c>
    </row>
    <row r="43" spans="2:13" ht="27.75" customHeight="1" x14ac:dyDescent="0.15">
      <c r="B43" s="1204"/>
      <c r="C43" s="1205"/>
      <c r="D43" s="85"/>
      <c r="E43" s="1210" t="s">
        <v>27</v>
      </c>
      <c r="F43" s="1210"/>
      <c r="G43" s="1210"/>
      <c r="H43" s="1211"/>
      <c r="I43" s="86">
        <v>19589</v>
      </c>
      <c r="J43" s="87">
        <v>19709</v>
      </c>
      <c r="K43" s="87">
        <v>19901</v>
      </c>
      <c r="L43" s="87">
        <v>19909</v>
      </c>
      <c r="M43" s="88">
        <v>20193</v>
      </c>
    </row>
    <row r="44" spans="2:13" ht="27.75" customHeight="1" x14ac:dyDescent="0.15">
      <c r="B44" s="1204"/>
      <c r="C44" s="1205"/>
      <c r="D44" s="85"/>
      <c r="E44" s="1210" t="s">
        <v>28</v>
      </c>
      <c r="F44" s="1210"/>
      <c r="G44" s="1210"/>
      <c r="H44" s="1211"/>
      <c r="I44" s="86">
        <v>946</v>
      </c>
      <c r="J44" s="87">
        <v>728</v>
      </c>
      <c r="K44" s="87">
        <v>809</v>
      </c>
      <c r="L44" s="87">
        <v>831</v>
      </c>
      <c r="M44" s="88">
        <v>885</v>
      </c>
    </row>
    <row r="45" spans="2:13" ht="27.75" customHeight="1" x14ac:dyDescent="0.15">
      <c r="B45" s="1204"/>
      <c r="C45" s="1205"/>
      <c r="D45" s="85"/>
      <c r="E45" s="1210" t="s">
        <v>29</v>
      </c>
      <c r="F45" s="1210"/>
      <c r="G45" s="1210"/>
      <c r="H45" s="1211"/>
      <c r="I45" s="86">
        <v>9253</v>
      </c>
      <c r="J45" s="87">
        <v>8914</v>
      </c>
      <c r="K45" s="87">
        <v>8283</v>
      </c>
      <c r="L45" s="87">
        <v>7859</v>
      </c>
      <c r="M45" s="88">
        <v>8023</v>
      </c>
    </row>
    <row r="46" spans="2:13" ht="27.75" customHeight="1" x14ac:dyDescent="0.15">
      <c r="B46" s="1204"/>
      <c r="C46" s="1205"/>
      <c r="D46" s="89"/>
      <c r="E46" s="1210" t="s">
        <v>30</v>
      </c>
      <c r="F46" s="1210"/>
      <c r="G46" s="1210"/>
      <c r="H46" s="1211"/>
      <c r="I46" s="86">
        <v>3472</v>
      </c>
      <c r="J46" s="87">
        <v>4653</v>
      </c>
      <c r="K46" s="87">
        <v>4402</v>
      </c>
      <c r="L46" s="87">
        <v>3799</v>
      </c>
      <c r="M46" s="88">
        <v>3164</v>
      </c>
    </row>
    <row r="47" spans="2:13" ht="27.75" customHeight="1" x14ac:dyDescent="0.15">
      <c r="B47" s="1204"/>
      <c r="C47" s="1205"/>
      <c r="D47" s="90"/>
      <c r="E47" s="1212" t="s">
        <v>31</v>
      </c>
      <c r="F47" s="1213"/>
      <c r="G47" s="1213"/>
      <c r="H47" s="1214"/>
      <c r="I47" s="86" t="s">
        <v>501</v>
      </c>
      <c r="J47" s="87" t="s">
        <v>501</v>
      </c>
      <c r="K47" s="87" t="s">
        <v>501</v>
      </c>
      <c r="L47" s="87" t="s">
        <v>501</v>
      </c>
      <c r="M47" s="88" t="s">
        <v>501</v>
      </c>
    </row>
    <row r="48" spans="2:13" ht="27.75" customHeight="1" x14ac:dyDescent="0.15">
      <c r="B48" s="1204"/>
      <c r="C48" s="1205"/>
      <c r="D48" s="85"/>
      <c r="E48" s="1210" t="s">
        <v>32</v>
      </c>
      <c r="F48" s="1210"/>
      <c r="G48" s="1210"/>
      <c r="H48" s="1211"/>
      <c r="I48" s="86" t="s">
        <v>501</v>
      </c>
      <c r="J48" s="87" t="s">
        <v>501</v>
      </c>
      <c r="K48" s="87" t="s">
        <v>501</v>
      </c>
      <c r="L48" s="87" t="s">
        <v>501</v>
      </c>
      <c r="M48" s="88" t="s">
        <v>501</v>
      </c>
    </row>
    <row r="49" spans="2:13" ht="27.75" customHeight="1" x14ac:dyDescent="0.15">
      <c r="B49" s="1206"/>
      <c r="C49" s="1207"/>
      <c r="D49" s="85"/>
      <c r="E49" s="1210" t="s">
        <v>33</v>
      </c>
      <c r="F49" s="1210"/>
      <c r="G49" s="1210"/>
      <c r="H49" s="1211"/>
      <c r="I49" s="86" t="s">
        <v>501</v>
      </c>
      <c r="J49" s="87" t="s">
        <v>501</v>
      </c>
      <c r="K49" s="87" t="s">
        <v>501</v>
      </c>
      <c r="L49" s="87" t="s">
        <v>501</v>
      </c>
      <c r="M49" s="88" t="s">
        <v>501</v>
      </c>
    </row>
    <row r="50" spans="2:13" ht="27.75" customHeight="1" x14ac:dyDescent="0.15">
      <c r="B50" s="1215" t="s">
        <v>34</v>
      </c>
      <c r="C50" s="1216"/>
      <c r="D50" s="91"/>
      <c r="E50" s="1210" t="s">
        <v>35</v>
      </c>
      <c r="F50" s="1210"/>
      <c r="G50" s="1210"/>
      <c r="H50" s="1211"/>
      <c r="I50" s="86">
        <v>10419</v>
      </c>
      <c r="J50" s="87">
        <v>11410</v>
      </c>
      <c r="K50" s="87">
        <v>11141</v>
      </c>
      <c r="L50" s="87">
        <v>12590</v>
      </c>
      <c r="M50" s="88">
        <v>13094</v>
      </c>
    </row>
    <row r="51" spans="2:13" ht="27.75" customHeight="1" x14ac:dyDescent="0.15">
      <c r="B51" s="1204"/>
      <c r="C51" s="1205"/>
      <c r="D51" s="85"/>
      <c r="E51" s="1210" t="s">
        <v>36</v>
      </c>
      <c r="F51" s="1210"/>
      <c r="G51" s="1210"/>
      <c r="H51" s="1211"/>
      <c r="I51" s="86">
        <v>21375</v>
      </c>
      <c r="J51" s="87">
        <v>21904</v>
      </c>
      <c r="K51" s="87">
        <v>22765</v>
      </c>
      <c r="L51" s="87">
        <v>23170</v>
      </c>
      <c r="M51" s="88">
        <v>23067</v>
      </c>
    </row>
    <row r="52" spans="2:13" ht="27.75" customHeight="1" x14ac:dyDescent="0.15">
      <c r="B52" s="1206"/>
      <c r="C52" s="1207"/>
      <c r="D52" s="85"/>
      <c r="E52" s="1210" t="s">
        <v>37</v>
      </c>
      <c r="F52" s="1210"/>
      <c r="G52" s="1210"/>
      <c r="H52" s="1211"/>
      <c r="I52" s="86">
        <v>62232</v>
      </c>
      <c r="J52" s="87">
        <v>62835</v>
      </c>
      <c r="K52" s="87">
        <v>62280</v>
      </c>
      <c r="L52" s="87">
        <v>62557</v>
      </c>
      <c r="M52" s="88">
        <v>61951</v>
      </c>
    </row>
    <row r="53" spans="2:13" ht="27.75" customHeight="1" thickBot="1" x14ac:dyDescent="0.2">
      <c r="B53" s="1217" t="s">
        <v>21</v>
      </c>
      <c r="C53" s="1218"/>
      <c r="D53" s="92"/>
      <c r="E53" s="1219" t="s">
        <v>38</v>
      </c>
      <c r="F53" s="1219"/>
      <c r="G53" s="1219"/>
      <c r="H53" s="1220"/>
      <c r="I53" s="93">
        <v>6851</v>
      </c>
      <c r="J53" s="94">
        <v>5126</v>
      </c>
      <c r="K53" s="94">
        <v>5754</v>
      </c>
      <c r="L53" s="94">
        <v>3992</v>
      </c>
      <c r="M53" s="95">
        <v>4694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596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596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597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598</v>
      </c>
      <c r="I42" s="354"/>
      <c r="J42" s="354"/>
      <c r="K42" s="354"/>
      <c r="L42" s="246"/>
      <c r="M42" s="246"/>
      <c r="N42" s="246"/>
      <c r="O42" s="246"/>
    </row>
    <row r="43" spans="2:17" x14ac:dyDescent="0.15">
      <c r="B43" s="250"/>
      <c r="C43" s="246"/>
      <c r="D43" s="246"/>
      <c r="E43" s="246"/>
      <c r="F43" s="246"/>
      <c r="G43" s="1235" t="s">
        <v>599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600</v>
      </c>
    </row>
    <row r="50" spans="1:17" x14ac:dyDescent="0.15">
      <c r="B50" s="250"/>
      <c r="C50" s="246"/>
      <c r="D50" s="246"/>
      <c r="E50" s="246"/>
      <c r="F50" s="246"/>
      <c r="G50" s="1244"/>
      <c r="H50" s="1245"/>
      <c r="I50" s="1245"/>
      <c r="J50" s="1246"/>
      <c r="K50" s="356" t="s">
        <v>540</v>
      </c>
      <c r="L50" s="356" t="s">
        <v>541</v>
      </c>
      <c r="M50" s="356" t="s">
        <v>542</v>
      </c>
      <c r="N50" s="356" t="s">
        <v>543</v>
      </c>
      <c r="O50" s="356" t="s">
        <v>544</v>
      </c>
    </row>
    <row r="51" spans="1:17" x14ac:dyDescent="0.15">
      <c r="B51" s="250"/>
      <c r="C51" s="246"/>
      <c r="D51" s="246"/>
      <c r="E51" s="246"/>
      <c r="F51" s="246"/>
      <c r="G51" s="1247" t="s">
        <v>601</v>
      </c>
      <c r="H51" s="1248"/>
      <c r="I51" s="1253" t="s">
        <v>602</v>
      </c>
      <c r="J51" s="1253"/>
      <c r="K51" s="1255"/>
      <c r="L51" s="1255"/>
      <c r="M51" s="1255"/>
      <c r="N51" s="1255"/>
      <c r="O51" s="1221">
        <v>15.6</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603</v>
      </c>
      <c r="J53" s="1233"/>
      <c r="K53" s="1256"/>
      <c r="L53" s="1256"/>
      <c r="M53" s="1256"/>
      <c r="N53" s="1256"/>
      <c r="O53" s="1225">
        <v>74.099999999999994</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604</v>
      </c>
      <c r="H55" s="1228"/>
      <c r="I55" s="1233" t="s">
        <v>602</v>
      </c>
      <c r="J55" s="1233"/>
      <c r="K55" s="1255"/>
      <c r="L55" s="1255"/>
      <c r="M55" s="1255"/>
      <c r="N55" s="1255"/>
      <c r="O55" s="1221">
        <v>24.1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603</v>
      </c>
      <c r="J57" s="1223"/>
      <c r="K57" s="1256"/>
      <c r="L57" s="1256"/>
      <c r="M57" s="1256"/>
      <c r="N57" s="1256"/>
      <c r="O57" s="1225">
        <v>68.3</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605</v>
      </c>
      <c r="C63" s="246"/>
      <c r="D63" s="246"/>
      <c r="E63" s="246"/>
      <c r="F63" s="246"/>
      <c r="G63" s="246"/>
      <c r="H63" s="246"/>
      <c r="I63" s="246"/>
      <c r="J63" s="246"/>
      <c r="K63" s="246"/>
      <c r="L63" s="246"/>
      <c r="M63" s="246"/>
      <c r="N63" s="246"/>
      <c r="O63" s="246"/>
    </row>
    <row r="64" spans="1:17" x14ac:dyDescent="0.15">
      <c r="B64" s="250"/>
      <c r="C64" s="246"/>
      <c r="D64" s="246"/>
      <c r="E64" s="246"/>
      <c r="F64" s="246"/>
      <c r="G64" s="353" t="s">
        <v>598</v>
      </c>
      <c r="I64" s="354"/>
      <c r="J64" s="354"/>
      <c r="K64" s="354"/>
      <c r="L64" s="246"/>
      <c r="M64" s="246"/>
      <c r="N64" s="246"/>
      <c r="O64" s="246"/>
    </row>
    <row r="65" spans="2:30" x14ac:dyDescent="0.15">
      <c r="B65" s="250"/>
      <c r="C65" s="246"/>
      <c r="D65" s="246"/>
      <c r="E65" s="246"/>
      <c r="F65" s="246"/>
      <c r="G65" s="1235" t="s">
        <v>606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607</v>
      </c>
      <c r="I71" s="370"/>
      <c r="J71" s="366"/>
      <c r="K71" s="366"/>
      <c r="L71" s="367"/>
      <c r="M71" s="366"/>
      <c r="N71" s="367"/>
      <c r="O71" s="368"/>
    </row>
    <row r="72" spans="2:30" x14ac:dyDescent="0.15">
      <c r="B72" s="250"/>
      <c r="C72" s="246"/>
      <c r="D72" s="246"/>
      <c r="E72" s="246"/>
      <c r="F72" s="246"/>
      <c r="G72" s="1244"/>
      <c r="H72" s="1245"/>
      <c r="I72" s="1245"/>
      <c r="J72" s="1246"/>
      <c r="K72" s="356" t="s">
        <v>540</v>
      </c>
      <c r="L72" s="356" t="s">
        <v>541</v>
      </c>
      <c r="M72" s="356" t="s">
        <v>542</v>
      </c>
      <c r="N72" s="356" t="s">
        <v>543</v>
      </c>
      <c r="O72" s="356" t="s">
        <v>544</v>
      </c>
    </row>
    <row r="73" spans="2:30" x14ac:dyDescent="0.15">
      <c r="B73" s="250"/>
      <c r="C73" s="246"/>
      <c r="D73" s="246"/>
      <c r="E73" s="246"/>
      <c r="F73" s="246"/>
      <c r="G73" s="1247" t="s">
        <v>601</v>
      </c>
      <c r="H73" s="1248"/>
      <c r="I73" s="1253" t="s">
        <v>602</v>
      </c>
      <c r="J73" s="1253"/>
      <c r="K73" s="1234">
        <v>22.9</v>
      </c>
      <c r="L73" s="1234">
        <v>17</v>
      </c>
      <c r="M73" s="1221">
        <v>19.3</v>
      </c>
      <c r="N73" s="1221">
        <v>13.3</v>
      </c>
      <c r="O73" s="1221">
        <v>15.6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608</v>
      </c>
      <c r="J75" s="1233"/>
      <c r="K75" s="1225">
        <v>2.9</v>
      </c>
      <c r="L75" s="1225">
        <v>2.2999999999999998</v>
      </c>
      <c r="M75" s="1225">
        <v>1.7</v>
      </c>
      <c r="N75" s="1225">
        <v>1.2</v>
      </c>
      <c r="O75" s="1225">
        <v>0.9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604</v>
      </c>
      <c r="H77" s="1228"/>
      <c r="I77" s="1233" t="s">
        <v>602</v>
      </c>
      <c r="J77" s="1233"/>
      <c r="K77" s="1234">
        <v>42</v>
      </c>
      <c r="L77" s="1234">
        <v>32.6</v>
      </c>
      <c r="M77" s="1221">
        <v>30.5</v>
      </c>
      <c r="N77" s="1221">
        <v>13.7</v>
      </c>
      <c r="O77" s="1221">
        <v>24.1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608</v>
      </c>
      <c r="J79" s="1223"/>
      <c r="K79" s="1224">
        <v>6.8</v>
      </c>
      <c r="L79" s="1224">
        <v>5.9</v>
      </c>
      <c r="M79" s="1224">
        <v>5.2</v>
      </c>
      <c r="N79" s="1224">
        <v>5.8</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124"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124"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124"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539</v>
      </c>
      <c r="G2" s="113"/>
      <c r="H2" s="114"/>
    </row>
    <row r="3" spans="1:8" x14ac:dyDescent="0.15">
      <c r="A3" s="110" t="s">
        <v>532</v>
      </c>
      <c r="B3" s="115"/>
      <c r="C3" s="116"/>
      <c r="D3" s="117">
        <v>52215</v>
      </c>
      <c r="E3" s="118"/>
      <c r="F3" s="119">
        <v>39425</v>
      </c>
      <c r="G3" s="120"/>
      <c r="H3" s="121"/>
    </row>
    <row r="4" spans="1:8" x14ac:dyDescent="0.15">
      <c r="A4" s="122"/>
      <c r="B4" s="123"/>
      <c r="C4" s="124"/>
      <c r="D4" s="125">
        <v>39164</v>
      </c>
      <c r="E4" s="126"/>
      <c r="F4" s="127">
        <v>22414</v>
      </c>
      <c r="G4" s="128"/>
      <c r="H4" s="129"/>
    </row>
    <row r="5" spans="1:8" x14ac:dyDescent="0.15">
      <c r="A5" s="110" t="s">
        <v>534</v>
      </c>
      <c r="B5" s="115"/>
      <c r="C5" s="116"/>
      <c r="D5" s="117">
        <v>50558</v>
      </c>
      <c r="E5" s="118"/>
      <c r="F5" s="119">
        <v>43141</v>
      </c>
      <c r="G5" s="120"/>
      <c r="H5" s="121"/>
    </row>
    <row r="6" spans="1:8" x14ac:dyDescent="0.15">
      <c r="A6" s="122"/>
      <c r="B6" s="123"/>
      <c r="C6" s="124"/>
      <c r="D6" s="125">
        <v>34298</v>
      </c>
      <c r="E6" s="126"/>
      <c r="F6" s="127">
        <v>21887</v>
      </c>
      <c r="G6" s="128"/>
      <c r="H6" s="129"/>
    </row>
    <row r="7" spans="1:8" x14ac:dyDescent="0.15">
      <c r="A7" s="110" t="s">
        <v>535</v>
      </c>
      <c r="B7" s="115"/>
      <c r="C7" s="116"/>
      <c r="D7" s="117">
        <v>52065</v>
      </c>
      <c r="E7" s="118"/>
      <c r="F7" s="119">
        <v>45117</v>
      </c>
      <c r="G7" s="120"/>
      <c r="H7" s="121"/>
    </row>
    <row r="8" spans="1:8" x14ac:dyDescent="0.15">
      <c r="A8" s="122"/>
      <c r="B8" s="123"/>
      <c r="C8" s="124"/>
      <c r="D8" s="125">
        <v>35682</v>
      </c>
      <c r="E8" s="126"/>
      <c r="F8" s="127">
        <v>25589</v>
      </c>
      <c r="G8" s="128"/>
      <c r="H8" s="129"/>
    </row>
    <row r="9" spans="1:8" x14ac:dyDescent="0.15">
      <c r="A9" s="110" t="s">
        <v>536</v>
      </c>
      <c r="B9" s="115"/>
      <c r="C9" s="116"/>
      <c r="D9" s="117">
        <v>53312</v>
      </c>
      <c r="E9" s="118"/>
      <c r="F9" s="119">
        <v>52496</v>
      </c>
      <c r="G9" s="120"/>
      <c r="H9" s="121"/>
    </row>
    <row r="10" spans="1:8" x14ac:dyDescent="0.15">
      <c r="A10" s="122"/>
      <c r="B10" s="123"/>
      <c r="C10" s="124"/>
      <c r="D10" s="125">
        <v>31016</v>
      </c>
      <c r="E10" s="126"/>
      <c r="F10" s="127">
        <v>29467</v>
      </c>
      <c r="G10" s="128"/>
      <c r="H10" s="129"/>
    </row>
    <row r="11" spans="1:8" x14ac:dyDescent="0.15">
      <c r="A11" s="110" t="s">
        <v>537</v>
      </c>
      <c r="B11" s="115"/>
      <c r="C11" s="116"/>
      <c r="D11" s="117">
        <v>62969</v>
      </c>
      <c r="E11" s="118"/>
      <c r="F11" s="119">
        <v>52619</v>
      </c>
      <c r="G11" s="120"/>
      <c r="H11" s="121"/>
    </row>
    <row r="12" spans="1:8" x14ac:dyDescent="0.15">
      <c r="A12" s="122"/>
      <c r="B12" s="123"/>
      <c r="C12" s="130"/>
      <c r="D12" s="125">
        <v>43998</v>
      </c>
      <c r="E12" s="126"/>
      <c r="F12" s="127">
        <v>31149</v>
      </c>
      <c r="G12" s="128"/>
      <c r="H12" s="129"/>
    </row>
    <row r="13" spans="1:8" x14ac:dyDescent="0.15">
      <c r="A13" s="110"/>
      <c r="B13" s="115"/>
      <c r="C13" s="131"/>
      <c r="D13" s="132">
        <v>54224</v>
      </c>
      <c r="E13" s="133"/>
      <c r="F13" s="134">
        <v>46560</v>
      </c>
      <c r="G13" s="135"/>
      <c r="H13" s="121"/>
    </row>
    <row r="14" spans="1:8" x14ac:dyDescent="0.15">
      <c r="A14" s="122"/>
      <c r="B14" s="123"/>
      <c r="C14" s="124"/>
      <c r="D14" s="125">
        <v>36832</v>
      </c>
      <c r="E14" s="126"/>
      <c r="F14" s="127">
        <v>26101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4.08</v>
      </c>
      <c r="C19" s="136">
        <f>ROUND(VALUE(SUBSTITUTE(実質収支比率等に係る経年分析!G$48,"▲","-")),2)</f>
        <v>5.27</v>
      </c>
      <c r="D19" s="136">
        <f>ROUND(VALUE(SUBSTITUTE(実質収支比率等に係る経年分析!H$48,"▲","-")),2)</f>
        <v>6.01</v>
      </c>
      <c r="E19" s="136">
        <f>ROUND(VALUE(SUBSTITUTE(実質収支比率等に係る経年分析!I$48,"▲","-")),2)</f>
        <v>6.7</v>
      </c>
      <c r="F19" s="136">
        <f>ROUND(VALUE(SUBSTITUTE(実質収支比率等に係る経年分析!J$48,"▲","-")),2)</f>
        <v>6.1</v>
      </c>
    </row>
    <row r="20" spans="1:11" x14ac:dyDescent="0.15">
      <c r="A20" s="136" t="s">
        <v>43</v>
      </c>
      <c r="B20" s="136">
        <f>ROUND(VALUE(SUBSTITUTE(実質収支比率等に係る経年分析!F$47,"▲","-")),2)</f>
        <v>11.26</v>
      </c>
      <c r="C20" s="136">
        <f>ROUND(VALUE(SUBSTITUTE(実質収支比率等に係る経年分析!G$47,"▲","-")),2)</f>
        <v>13.37</v>
      </c>
      <c r="D20" s="136">
        <f>ROUND(VALUE(SUBSTITUTE(実質収支比率等に係る経年分析!H$47,"▲","-")),2)</f>
        <v>12.45</v>
      </c>
      <c r="E20" s="136">
        <f>ROUND(VALUE(SUBSTITUTE(実質収支比率等に係る経年分析!I$47,"▲","-")),2)</f>
        <v>13.06</v>
      </c>
      <c r="F20" s="136">
        <f>ROUND(VALUE(SUBSTITUTE(実質収支比率等に係る経年分析!J$47,"▲","-")),2)</f>
        <v>12.68</v>
      </c>
    </row>
    <row r="21" spans="1:11" x14ac:dyDescent="0.15">
      <c r="A21" s="136" t="s">
        <v>44</v>
      </c>
      <c r="B21" s="136">
        <f>IF(ISNUMBER(VALUE(SUBSTITUTE(実質収支比率等に係る経年分析!F$49,"▲","-"))),ROUND(VALUE(SUBSTITUTE(実質収支比率等に係る経年分析!F$49,"▲","-")),2),NA())</f>
        <v>-4.29</v>
      </c>
      <c r="C21" s="136">
        <f>IF(ISNUMBER(VALUE(SUBSTITUTE(実質収支比率等に係る経年分析!G$49,"▲","-"))),ROUND(VALUE(SUBSTITUTE(実質収支比率等に係る経年分析!G$49,"▲","-")),2),NA())</f>
        <v>3.44</v>
      </c>
      <c r="D21" s="136">
        <f>IF(ISNUMBER(VALUE(SUBSTITUTE(実質収支比率等に係る経年分析!H$49,"▲","-"))),ROUND(VALUE(SUBSTITUTE(実質収支比率等に係る経年分析!H$49,"▲","-")),2),NA())</f>
        <v>-0.04</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x14ac:dyDescent="0.15">
      <c r="A30" s="137" t="str">
        <f>IF(連結実質赤字比率に係る赤字・黒字の構成分析!C$40="",NA(),連結実質赤字比率に係る赤字・黒字の構成分析!C$40)</f>
        <v>後期高齢者医療事業会計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競輪事業会計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2.85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2.91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3.31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3.51</v>
      </c>
    </row>
    <row r="32" spans="1:11" x14ac:dyDescent="0.15">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2.5099999999999998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4.01</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6.09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6.75</v>
      </c>
    </row>
    <row r="35" spans="1:16" x14ac:dyDescent="0.15">
      <c r="A35" s="137" t="str">
        <f>IF(連結実質赤字比率に係る赤字・黒字の構成分析!C$35="",NA(),連結実質赤字比率に係る赤字・黒字の構成分析!C$35)</f>
        <v>国民健康保険事業会計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74.95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78.64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5743</v>
      </c>
      <c r="E42" s="138"/>
      <c r="F42" s="138"/>
      <c r="G42" s="138">
        <f>'実質公債費比率（分子）の構造'!L$52</f>
        <v>6080</v>
      </c>
      <c r="H42" s="138"/>
      <c r="I42" s="138"/>
      <c r="J42" s="138">
        <f>'実質公債費比率（分子）の構造'!M$52</f>
        <v>6579</v>
      </c>
      <c r="K42" s="138"/>
      <c r="L42" s="138"/>
      <c r="M42" s="138">
        <f>'実質公債費比率（分子）の構造'!N$52</f>
        <v>6431</v>
      </c>
      <c r="N42" s="138"/>
      <c r="O42" s="138"/>
      <c r="P42" s="138">
        <f>'実質公債費比率（分子）の構造'!O$52</f>
        <v>6634</v>
      </c>
    </row>
    <row r="43" spans="1:16" x14ac:dyDescent="0.15">
      <c r="A43" s="138" t="s">
        <v>52</v>
      </c>
      <c r="B43" s="138">
        <f>'実質公債費比率（分子）の構造'!K$51</f>
        <v>1</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214</v>
      </c>
      <c r="C44" s="138"/>
      <c r="D44" s="138"/>
      <c r="E44" s="138">
        <f>'実質公債費比率（分子）の構造'!L$50</f>
        <v>213</v>
      </c>
      <c r="F44" s="138"/>
      <c r="G44" s="138"/>
      <c r="H44" s="138">
        <f>'実質公債費比率（分子）の構造'!M$50</f>
        <v>211</v>
      </c>
      <c r="I44" s="138"/>
      <c r="J44" s="138"/>
      <c r="K44" s="138">
        <f>'実質公債費比率（分子）の構造'!N$50</f>
        <v>205</v>
      </c>
      <c r="L44" s="138"/>
      <c r="M44" s="138"/>
      <c r="N44" s="138">
        <f>'実質公債費比率（分子）の構造'!O$50</f>
        <v>203</v>
      </c>
      <c r="O44" s="138"/>
      <c r="P44" s="138"/>
    </row>
    <row r="45" spans="1:16" x14ac:dyDescent="0.15">
      <c r="A45" s="138" t="s">
        <v>54</v>
      </c>
      <c r="B45" s="138">
        <f>'実質公債費比率（分子）の構造'!K$49</f>
        <v>330</v>
      </c>
      <c r="C45" s="138"/>
      <c r="D45" s="138"/>
      <c r="E45" s="138">
        <f>'実質公債費比率（分子）の構造'!L$49</f>
        <v>301</v>
      </c>
      <c r="F45" s="138"/>
      <c r="G45" s="138"/>
      <c r="H45" s="138">
        <f>'実質公債費比率（分子）の構造'!M$49</f>
        <v>241</v>
      </c>
      <c r="I45" s="138"/>
      <c r="J45" s="138"/>
      <c r="K45" s="138">
        <f>'実質公債費比率（分子）の構造'!N$49</f>
        <v>129</v>
      </c>
      <c r="L45" s="138"/>
      <c r="M45" s="138"/>
      <c r="N45" s="138">
        <f>'実質公債費比率（分子）の構造'!O$49</f>
        <v>78</v>
      </c>
      <c r="O45" s="138"/>
      <c r="P45" s="138"/>
    </row>
    <row r="46" spans="1:16" x14ac:dyDescent="0.15">
      <c r="A46" s="138" t="s">
        <v>55</v>
      </c>
      <c r="B46" s="138">
        <f>'実質公債費比率（分子）の構造'!K$48</f>
        <v>1193</v>
      </c>
      <c r="C46" s="138"/>
      <c r="D46" s="138"/>
      <c r="E46" s="138">
        <f>'実質公債費比率（分子）の構造'!L$48</f>
        <v>1260</v>
      </c>
      <c r="F46" s="138"/>
      <c r="G46" s="138"/>
      <c r="H46" s="138">
        <f>'実質公債費比率（分子）の構造'!M$48</f>
        <v>1325</v>
      </c>
      <c r="I46" s="138"/>
      <c r="J46" s="138"/>
      <c r="K46" s="138">
        <f>'実質公債費比率（分子）の構造'!N$48</f>
        <v>1298</v>
      </c>
      <c r="L46" s="138"/>
      <c r="M46" s="138"/>
      <c r="N46" s="138">
        <f>'実質公債費比率（分子）の構造'!O$48</f>
        <v>1499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4755</v>
      </c>
      <c r="C49" s="138"/>
      <c r="D49" s="138"/>
      <c r="E49" s="138">
        <f>'実質公債費比率（分子）の構造'!L$45</f>
        <v>4970</v>
      </c>
      <c r="F49" s="138"/>
      <c r="G49" s="138"/>
      <c r="H49" s="138">
        <f>'実質公債費比率（分子）の構造'!M$45</f>
        <v>4967</v>
      </c>
      <c r="I49" s="138"/>
      <c r="J49" s="138"/>
      <c r="K49" s="138">
        <f>'実質公債費比率（分子）の構造'!N$45</f>
        <v>5100</v>
      </c>
      <c r="L49" s="138"/>
      <c r="M49" s="138"/>
      <c r="N49" s="138">
        <f>'実質公債費比率（分子）の構造'!O$45</f>
        <v>5212</v>
      </c>
      <c r="O49" s="138"/>
      <c r="P49" s="138"/>
    </row>
    <row r="50" spans="1:16" x14ac:dyDescent="0.15">
      <c r="A50" s="138" t="s">
        <v>59</v>
      </c>
      <c r="B50" s="138" t="e">
        <f>NA()</f>
        <v>#N/A</v>
      </c>
      <c r="C50" s="138">
        <f>IF(ISNUMBER('実質公債費比率（分子）の構造'!K$53),'実質公債費比率（分子）の構造'!K$53,NA())</f>
        <v>750</v>
      </c>
      <c r="D50" s="138" t="e">
        <f>NA()</f>
        <v>#N/A</v>
      </c>
      <c r="E50" s="138" t="e">
        <f>NA()</f>
        <v>#N/A</v>
      </c>
      <c r="F50" s="138">
        <f>IF(ISNUMBER('実質公債費比率（分子）の構造'!L$53),'実質公債費比率（分子）の構造'!L$53,NA())</f>
        <v>664</v>
      </c>
      <c r="G50" s="138" t="e">
        <f>NA()</f>
        <v>#N/A</v>
      </c>
      <c r="H50" s="138" t="e">
        <f>NA()</f>
        <v>#N/A</v>
      </c>
      <c r="I50" s="138">
        <f>IF(ISNUMBER('実質公債費比率（分子）の構造'!M$53),'実質公債費比率（分子）の構造'!M$53,NA())</f>
        <v>165</v>
      </c>
      <c r="J50" s="138" t="e">
        <f>NA()</f>
        <v>#N/A</v>
      </c>
      <c r="K50" s="138" t="e">
        <f>NA()</f>
        <v>#N/A</v>
      </c>
      <c r="L50" s="138">
        <f>IF(ISNUMBER('実質公債費比率（分子）の構造'!N$53),'実質公債費比率（分子）の構造'!N$53,NA())</f>
        <v>301</v>
      </c>
      <c r="M50" s="138" t="e">
        <f>NA()</f>
        <v>#N/A</v>
      </c>
      <c r="N50" s="138" t="e">
        <f>NA()</f>
        <v>#N/A</v>
      </c>
      <c r="O50" s="138">
        <f>IF(ISNUMBER('実質公債費比率（分子）の構造'!O$53),'実質公債費比率（分子）の構造'!O$53,NA())</f>
        <v>358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62232</v>
      </c>
      <c r="E56" s="137"/>
      <c r="F56" s="137"/>
      <c r="G56" s="137">
        <f>'将来負担比率（分子）の構造'!J$52</f>
        <v>62835</v>
      </c>
      <c r="H56" s="137"/>
      <c r="I56" s="137"/>
      <c r="J56" s="137">
        <f>'将来負担比率（分子）の構造'!K$52</f>
        <v>62280</v>
      </c>
      <c r="K56" s="137"/>
      <c r="L56" s="137"/>
      <c r="M56" s="137">
        <f>'将来負担比率（分子）の構造'!L$52</f>
        <v>62557</v>
      </c>
      <c r="N56" s="137"/>
      <c r="O56" s="137"/>
      <c r="P56" s="137">
        <f>'将来負担比率（分子）の構造'!M$52</f>
        <v>61951</v>
      </c>
    </row>
    <row r="57" spans="1:16" x14ac:dyDescent="0.15">
      <c r="A57" s="137" t="s">
        <v>36</v>
      </c>
      <c r="B57" s="137"/>
      <c r="C57" s="137"/>
      <c r="D57" s="137">
        <f>'将来負担比率（分子）の構造'!I$51</f>
        <v>21375</v>
      </c>
      <c r="E57" s="137"/>
      <c r="F57" s="137"/>
      <c r="G57" s="137">
        <f>'将来負担比率（分子）の構造'!J$51</f>
        <v>21904</v>
      </c>
      <c r="H57" s="137"/>
      <c r="I57" s="137"/>
      <c r="J57" s="137">
        <f>'将来負担比率（分子）の構造'!K$51</f>
        <v>22765</v>
      </c>
      <c r="K57" s="137"/>
      <c r="L57" s="137"/>
      <c r="M57" s="137">
        <f>'将来負担比率（分子）の構造'!L$51</f>
        <v>23170</v>
      </c>
      <c r="N57" s="137"/>
      <c r="O57" s="137"/>
      <c r="P57" s="137">
        <f>'将来負担比率（分子）の構造'!M$51</f>
        <v>23067</v>
      </c>
    </row>
    <row r="58" spans="1:16" x14ac:dyDescent="0.15">
      <c r="A58" s="137" t="s">
        <v>35</v>
      </c>
      <c r="B58" s="137"/>
      <c r="C58" s="137"/>
      <c r="D58" s="137">
        <f>'将来負担比率（分子）の構造'!I$50</f>
        <v>10419</v>
      </c>
      <c r="E58" s="137"/>
      <c r="F58" s="137"/>
      <c r="G58" s="137">
        <f>'将来負担比率（分子）の構造'!J$50</f>
        <v>11410</v>
      </c>
      <c r="H58" s="137"/>
      <c r="I58" s="137"/>
      <c r="J58" s="137">
        <f>'将来負担比率（分子）の構造'!K$50</f>
        <v>11141</v>
      </c>
      <c r="K58" s="137"/>
      <c r="L58" s="137"/>
      <c r="M58" s="137">
        <f>'将来負担比率（分子）の構造'!L$50</f>
        <v>12590</v>
      </c>
      <c r="N58" s="137"/>
      <c r="O58" s="137"/>
      <c r="P58" s="137">
        <f>'将来負担比率（分子）の構造'!M$50</f>
        <v>13094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3472</v>
      </c>
      <c r="C61" s="137"/>
      <c r="D61" s="137"/>
      <c r="E61" s="137">
        <f>'将来負担比率（分子）の構造'!J$46</f>
        <v>4653</v>
      </c>
      <c r="F61" s="137"/>
      <c r="G61" s="137"/>
      <c r="H61" s="137">
        <f>'将来負担比率（分子）の構造'!K$46</f>
        <v>4402</v>
      </c>
      <c r="I61" s="137"/>
      <c r="J61" s="137"/>
      <c r="K61" s="137">
        <f>'将来負担比率（分子）の構造'!L$46</f>
        <v>3799</v>
      </c>
      <c r="L61" s="137"/>
      <c r="M61" s="137"/>
      <c r="N61" s="137">
        <f>'将来負担比率（分子）の構造'!M$46</f>
        <v>3164</v>
      </c>
      <c r="O61" s="137"/>
      <c r="P61" s="137"/>
    </row>
    <row r="62" spans="1:16" x14ac:dyDescent="0.15">
      <c r="A62" s="137" t="s">
        <v>29</v>
      </c>
      <c r="B62" s="137">
        <f>'将来負担比率（分子）の構造'!I$45</f>
        <v>9253</v>
      </c>
      <c r="C62" s="137"/>
      <c r="D62" s="137"/>
      <c r="E62" s="137">
        <f>'将来負担比率（分子）の構造'!J$45</f>
        <v>8914</v>
      </c>
      <c r="F62" s="137"/>
      <c r="G62" s="137"/>
      <c r="H62" s="137">
        <f>'将来負担比率（分子）の構造'!K$45</f>
        <v>8283</v>
      </c>
      <c r="I62" s="137"/>
      <c r="J62" s="137"/>
      <c r="K62" s="137">
        <f>'将来負担比率（分子）の構造'!L$45</f>
        <v>7859</v>
      </c>
      <c r="L62" s="137"/>
      <c r="M62" s="137"/>
      <c r="N62" s="137">
        <f>'将来負担比率（分子）の構造'!M$45</f>
        <v>8023</v>
      </c>
      <c r="O62" s="137"/>
      <c r="P62" s="137"/>
    </row>
    <row r="63" spans="1:16" x14ac:dyDescent="0.15">
      <c r="A63" s="137" t="s">
        <v>28</v>
      </c>
      <c r="B63" s="137">
        <f>'将来負担比率（分子）の構造'!I$44</f>
        <v>946</v>
      </c>
      <c r="C63" s="137"/>
      <c r="D63" s="137"/>
      <c r="E63" s="137">
        <f>'将来負担比率（分子）の構造'!J$44</f>
        <v>728</v>
      </c>
      <c r="F63" s="137"/>
      <c r="G63" s="137"/>
      <c r="H63" s="137">
        <f>'将来負担比率（分子）の構造'!K$44</f>
        <v>809</v>
      </c>
      <c r="I63" s="137"/>
      <c r="J63" s="137"/>
      <c r="K63" s="137">
        <f>'将来負担比率（分子）の構造'!L$44</f>
        <v>831</v>
      </c>
      <c r="L63" s="137"/>
      <c r="M63" s="137"/>
      <c r="N63" s="137">
        <f>'将来負担比率（分子）の構造'!M$44</f>
        <v>885</v>
      </c>
      <c r="O63" s="137"/>
      <c r="P63" s="137"/>
    </row>
    <row r="64" spans="1:16" x14ac:dyDescent="0.15">
      <c r="A64" s="137" t="s">
        <v>27</v>
      </c>
      <c r="B64" s="137">
        <f>'将来負担比率（分子）の構造'!I$43</f>
        <v>19589</v>
      </c>
      <c r="C64" s="137"/>
      <c r="D64" s="137"/>
      <c r="E64" s="137">
        <f>'将来負担比率（分子）の構造'!J$43</f>
        <v>19709</v>
      </c>
      <c r="F64" s="137"/>
      <c r="G64" s="137"/>
      <c r="H64" s="137">
        <f>'将来負担比率（分子）の構造'!K$43</f>
        <v>19901</v>
      </c>
      <c r="I64" s="137"/>
      <c r="J64" s="137"/>
      <c r="K64" s="137">
        <f>'将来負担比率（分子）の構造'!L$43</f>
        <v>19909</v>
      </c>
      <c r="L64" s="137"/>
      <c r="M64" s="137"/>
      <c r="N64" s="137">
        <f>'将来負担比率（分子）の構造'!M$43</f>
        <v>20193</v>
      </c>
      <c r="O64" s="137"/>
      <c r="P64" s="137"/>
    </row>
    <row r="65" spans="1:16" x14ac:dyDescent="0.15">
      <c r="A65" s="137" t="s">
        <v>26</v>
      </c>
      <c r="B65" s="137">
        <f>'将来負担比率（分子）の構造'!I$42</f>
        <v>9744</v>
      </c>
      <c r="C65" s="137"/>
      <c r="D65" s="137"/>
      <c r="E65" s="137">
        <f>'将来負担比率（分子）の構造'!J$42</f>
        <v>7597</v>
      </c>
      <c r="F65" s="137"/>
      <c r="G65" s="137"/>
      <c r="H65" s="137">
        <f>'将来負担比率（分子）の構造'!K$42</f>
        <v>6850</v>
      </c>
      <c r="I65" s="137"/>
      <c r="J65" s="137"/>
      <c r="K65" s="137">
        <f>'将来負担比率（分子）の構造'!L$42</f>
        <v>6559</v>
      </c>
      <c r="L65" s="137"/>
      <c r="M65" s="137"/>
      <c r="N65" s="137">
        <f>'将来負担比率（分子）の構造'!M$42</f>
        <v>4986</v>
      </c>
      <c r="O65" s="137"/>
      <c r="P65" s="137"/>
    </row>
    <row r="66" spans="1:16" x14ac:dyDescent="0.15">
      <c r="A66" s="137" t="s">
        <v>25</v>
      </c>
      <c r="B66" s="137">
        <f>'将来負担比率（分子）の構造'!I$41</f>
        <v>57874</v>
      </c>
      <c r="C66" s="137"/>
      <c r="D66" s="137"/>
      <c r="E66" s="137">
        <f>'将来負担比率（分子）の構造'!J$41</f>
        <v>59675</v>
      </c>
      <c r="F66" s="137"/>
      <c r="G66" s="137"/>
      <c r="H66" s="137">
        <f>'将来負担比率（分子）の構造'!K$41</f>
        <v>61695</v>
      </c>
      <c r="I66" s="137"/>
      <c r="J66" s="137"/>
      <c r="K66" s="137">
        <f>'将来負担比率（分子）の構造'!L$41</f>
        <v>63352</v>
      </c>
      <c r="L66" s="137"/>
      <c r="M66" s="137"/>
      <c r="N66" s="137">
        <f>'将来負担比率（分子）の構造'!M$41</f>
        <v>65555</v>
      </c>
      <c r="O66" s="137"/>
      <c r="P66" s="137"/>
    </row>
    <row r="67" spans="1:16" x14ac:dyDescent="0.15">
      <c r="A67" s="137" t="s">
        <v>63</v>
      </c>
      <c r="B67" s="137" t="e">
        <f>NA()</f>
        <v>#N/A</v>
      </c>
      <c r="C67" s="137">
        <f>IF(ISNUMBER('将来負担比率（分子）の構造'!I$53), IF('将来負担比率（分子）の構造'!I$53 &lt; 0, 0, '将来負担比率（分子）の構造'!I$53), NA())</f>
        <v>6851</v>
      </c>
      <c r="D67" s="137" t="e">
        <f>NA()</f>
        <v>#N/A</v>
      </c>
      <c r="E67" s="137" t="e">
        <f>NA()</f>
        <v>#N/A</v>
      </c>
      <c r="F67" s="137">
        <f>IF(ISNUMBER('将来負担比率（分子）の構造'!J$53), IF('将来負担比率（分子）の構造'!J$53 &lt; 0, 0, '将来負担比率（分子）の構造'!J$53), NA())</f>
        <v>5126</v>
      </c>
      <c r="G67" s="137" t="e">
        <f>NA()</f>
        <v>#N/A</v>
      </c>
      <c r="H67" s="137" t="e">
        <f>NA()</f>
        <v>#N/A</v>
      </c>
      <c r="I67" s="137">
        <f>IF(ISNUMBER('将来負担比率（分子）の構造'!K$53), IF('将来負担比率（分子）の構造'!K$53 &lt; 0, 0, '将来負担比率（分子）の構造'!K$53), NA())</f>
        <v>5754</v>
      </c>
      <c r="J67" s="137" t="e">
        <f>NA()</f>
        <v>#N/A</v>
      </c>
      <c r="K67" s="137" t="e">
        <f>NA()</f>
        <v>#N/A</v>
      </c>
      <c r="L67" s="137">
        <f>IF(ISNUMBER('将来負担比率（分子）の構造'!L$53), IF('将来負担比率（分子）の構造'!L$53 &lt; 0, 0, '将来負担比率（分子）の構造'!L$53), NA())</f>
        <v>3992</v>
      </c>
      <c r="M67" s="137" t="e">
        <f>NA()</f>
        <v>#N/A</v>
      </c>
      <c r="N67" s="137" t="e">
        <f>NA()</f>
        <v>#N/A</v>
      </c>
      <c r="O67" s="137">
        <f>IF(ISNUMBER('将来負担比率（分子）の構造'!M$53), IF('将来負担比率（分子）の構造'!M$53 &lt; 0, 0, '将来負担比率（分子）の構造'!M$53), NA())</f>
        <v>4694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2018-02-28T06:59:52Z</cp:lastPrinted>
  <dcterms:created xsi:type="dcterms:W3CDTF">2018-01-24T05:03:22Z</dcterms:created>
  <dcterms:modified xsi:type="dcterms:W3CDTF">2019-02-12T02:35:04Z</dcterms:modified>
  <cp:category/>
</cp:coreProperties>
</file>