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updateLinks="neve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04 処遇改善加算\R6計画\"/>
    </mc:Choice>
  </mc:AlternateContent>
  <xr:revisionPtr revIDLastSave="0" documentId="13_ncr:1_{2B819DEB-B9C9-4790-8BB2-C400E82353BF}" xr6:coauthVersionLast="45" xr6:coauthVersionMax="45" xr10:uidLastSave="{00000000-0000-0000-0000-000000000000}"/>
  <bookViews>
    <workbookView xWindow="1560" yWindow="315" windowWidth="16335" windowHeight="10605"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<sst xmlns="http://schemas.openxmlformats.org/spreadsheetml/2006/main" count="4553" uniqueCount="2318">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</sst>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596640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668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66185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7759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49040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7759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49040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8313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4125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35580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8986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8986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7759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49040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00348"/>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1" t="s">
        <v>8</v>
      </c>
      <c r="Z53" s="425"/>
      <c r="AA53" s="426"/>
    </row>
    <row r="54" spans="1:27" ht="33.950000000000003"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10" t="s">
        <v>839</v>
      </c>
      <c r="X54" s="4" t="s">
        <v>2288</v>
      </c>
      <c r="Y54" s="5" t="s">
        <v>177</v>
      </c>
      <c r="Z54" s="425"/>
      <c r="AA54" s="426"/>
    </row>
    <row r="55" spans="1:27" ht="33.950000000000003"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10" t="s">
        <v>839</v>
      </c>
      <c r="X55" s="4" t="s">
        <v>2289</v>
      </c>
      <c r="Y55" s="5" t="s">
        <v>10</v>
      </c>
      <c r="Z55" s="425"/>
      <c r="AA55" s="426"/>
    </row>
    <row r="56" spans="1:27" ht="33.950000000000003"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10" t="s">
        <v>2291</v>
      </c>
      <c r="X56" s="4" t="s">
        <v>2292</v>
      </c>
      <c r="Y56" s="5" t="s">
        <v>105</v>
      </c>
      <c r="Z56" s="425"/>
      <c r="AA56" s="426"/>
    </row>
    <row r="57" spans="1:27" ht="33.950000000000003"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10" t="s">
        <v>784</v>
      </c>
      <c r="X57" s="4" t="s">
        <v>2293</v>
      </c>
      <c r="Y57" s="5" t="s">
        <v>171</v>
      </c>
      <c r="Z57" s="425"/>
      <c r="AA57" s="426"/>
    </row>
    <row r="58" spans="1:27" ht="33.950000000000003"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10" t="s">
        <v>784</v>
      </c>
      <c r="X58" s="4" t="s">
        <v>2293</v>
      </c>
      <c r="Y58" s="5" t="s">
        <v>171</v>
      </c>
      <c r="Z58" s="425"/>
      <c r="AA58" s="426"/>
    </row>
    <row r="59" spans="1:27" ht="33.950000000000003"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10" t="s">
        <v>784</v>
      </c>
      <c r="X59" s="4" t="s">
        <v>2293</v>
      </c>
      <c r="Y59" s="5" t="s">
        <v>103</v>
      </c>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2"/>
      <c r="X152" s="513"/>
      <c r="Y152" s="514"/>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tabSelected="1"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2.25"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18876383.3412694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15076868.3412694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1.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7"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6"/>
      <c r="C39" s="736" t="s">
        <v>2313</v>
      </c>
      <c r="D39" s="736"/>
      <c r="E39" s="736"/>
      <c r="F39" s="736"/>
      <c r="G39" s="736"/>
      <c r="H39" s="736"/>
      <c r="I39" s="736"/>
      <c r="J39" s="736"/>
      <c r="K39" s="736"/>
      <c r="L39" s="736"/>
      <c r="M39" s="736"/>
      <c r="N39" s="736"/>
      <c r="O39" s="736"/>
      <c r="P39" s="737"/>
      <c r="Q39" s="738">
        <v>115656</v>
      </c>
      <c r="R39" s="739"/>
      <c r="S39" s="739"/>
      <c r="T39" s="739"/>
      <c r="U39" s="739"/>
      <c r="V39" s="740"/>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2.25"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2.95"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2.95"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743239.84991059138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1" customFormat="1" ht="24.9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458" t="str">
        <f>IFERROR(AA16*VLOOKUP(AG16,【参考】数式用3!$AD$3:$BA$27,MATCH(N16,【参考】数式用3!$AD$2:$BA$2,0)),"")</f>
        <v/>
      </c>
      <c r="AC16" s="119"/>
      <c r="AD16" s="45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60" t="str">
        <f>IF(AND(O16="",R16=""),"",O16&amp;"から"&amp;R16)</f>
        <v>処遇加算Ⅱから処遇加算Ⅰ</v>
      </c>
      <c r="AF16" s="460" t="str">
        <f>IF(AND(P16="",U16=""),"",P16&amp;"から"&amp;U16)</f>
        <v>特定加算Ⅱから特定加算Ⅰ</v>
      </c>
      <c r="AG16" s="460" t="str">
        <f>IF(AND(Q16="",Z16=""),"",Q16&amp;"から"&amp;Z16)</f>
        <v>ベア加算なしからベア加算</v>
      </c>
    </row>
    <row r="17" spans="1:33" ht="24.95" customHeight="1">
      <c r="A17" s="462">
        <v>2</v>
      </c>
      <c r="B17" s="970">
        <f>IF(基本情報入力シート!C54="","",基本情報入力シート!C54)</f>
        <v>1334567890</v>
      </c>
      <c r="C17" s="971"/>
      <c r="D17" s="971"/>
      <c r="E17" s="971"/>
      <c r="F17" s="971"/>
      <c r="G17" s="971"/>
      <c r="H17" s="971"/>
      <c r="I17" s="972"/>
      <c r="J17" s="463" t="str">
        <f>IF(基本情報入力シート!M54="","",基本情報入力シート!M54)</f>
        <v>千代田区・中央区・港区</v>
      </c>
      <c r="K17" s="464" t="str">
        <f>IF(基本情報入力シート!R54="","",基本情報入力シート!R54)</f>
        <v>東京都</v>
      </c>
      <c r="L17" s="464" t="str">
        <f>IF(基本情報入力シート!W54="","",基本情報入力シート!W54)</f>
        <v>千代田区</v>
      </c>
      <c r="M17" s="465" t="str">
        <f>IF(基本情報入力シート!X54="","",基本情報入力シート!X54)</f>
        <v>○○ケアセンター</v>
      </c>
      <c r="N17" s="466"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処遇加算Ⅱから処遇加算Ⅰ</v>
      </c>
      <c r="AF17" s="460" t="str">
        <f t="shared" ref="AF17:AF22" si="2">IF(AND(P17="",U17=""),"",P17&amp;"から"&amp;U17)</f>
        <v>特定加算Ⅱから特定加算Ⅱ</v>
      </c>
      <c r="AG17" s="460" t="str">
        <f t="shared" ref="AG17:AG22" si="3">IF(AND(Q17="",Z17=""),"",Q17&amp;"から"&amp;Z17)</f>
        <v>ベア加算なしからベア加算</v>
      </c>
    </row>
    <row r="18" spans="1:33" ht="24.95" customHeight="1">
      <c r="A18" s="462">
        <v>3</v>
      </c>
      <c r="B18" s="970">
        <f>IF(基本情報入力シート!C55="","",基本情報入力シート!C55)</f>
        <v>1334567891</v>
      </c>
      <c r="C18" s="971"/>
      <c r="D18" s="971"/>
      <c r="E18" s="971"/>
      <c r="F18" s="971"/>
      <c r="G18" s="971"/>
      <c r="H18" s="971"/>
      <c r="I18" s="972"/>
      <c r="J18" s="463" t="str">
        <f>IF(基本情報入力シート!M55="","",基本情報入力シート!M55)</f>
        <v>東京都</v>
      </c>
      <c r="K18" s="464" t="str">
        <f>IF(基本情報入力シート!R55="","",基本情報入力シート!R55)</f>
        <v>東京都</v>
      </c>
      <c r="L18" s="464" t="str">
        <f>IF(基本情報入力シート!W55="","",基本情報入力シート!W55)</f>
        <v>千代田区</v>
      </c>
      <c r="M18" s="465" t="str">
        <f>IF(基本情報入力シート!X55="","",基本情報入力シート!X55)</f>
        <v>デイサービス△△</v>
      </c>
      <c r="N18" s="466"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7">
        <f>IFERROR(AA18*VLOOKUP(AG18,【参考】数式用3!$AD$24:$BA$27,MATCH(N18,【参考】数式用3!$AD$2:$BA$2,0)),"")</f>
        <v>0</v>
      </c>
      <c r="AC18" s="120" t="s">
        <v>2230</v>
      </c>
      <c r="AD18" s="459" t="str">
        <f t="shared" si="0"/>
        <v/>
      </c>
      <c r="AE18" s="460" t="str">
        <f t="shared" si="1"/>
        <v>処遇加算Ⅱから処遇加算Ⅱ</v>
      </c>
      <c r="AF18" s="460" t="str">
        <f t="shared" si="2"/>
        <v>特定加算なしから特定加算なし</v>
      </c>
      <c r="AG18" s="460" t="str">
        <f t="shared" si="3"/>
        <v>ベア加算からベア加算</v>
      </c>
    </row>
    <row r="19" spans="1:33" ht="24.95" customHeight="1">
      <c r="A19" s="462">
        <v>4</v>
      </c>
      <c r="B19" s="970">
        <f>IF(基本情報入力シート!C56="","",基本情報入力シート!C56)</f>
        <v>1334567892</v>
      </c>
      <c r="C19" s="971"/>
      <c r="D19" s="971"/>
      <c r="E19" s="971"/>
      <c r="F19" s="971"/>
      <c r="G19" s="971"/>
      <c r="H19" s="971"/>
      <c r="I19" s="972"/>
      <c r="J19" s="463" t="str">
        <f>IF(基本情報入力シート!M56="","",基本情報入力シート!M56)</f>
        <v>中央区</v>
      </c>
      <c r="K19" s="464" t="str">
        <f>IF(基本情報入力シート!R56="","",基本情報入力シート!R56)</f>
        <v>東京都</v>
      </c>
      <c r="L19" s="464" t="str">
        <f>IF(基本情報入力シート!W56="","",基本情報入力シート!W56)</f>
        <v>中央区</v>
      </c>
      <c r="M19" s="465" t="str">
        <f>IF(基本情報入力シート!X56="","",基本情報入力シート!X56)</f>
        <v>○○の家</v>
      </c>
      <c r="N19" s="466"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7">
        <f>IFERROR(AA19*VLOOKUP(AG19,【参考】数式用3!$AD$24:$BA$27,MATCH(N19,【参考】数式用3!$AD$2:$BA$2,0)),"")</f>
        <v>0</v>
      </c>
      <c r="AC19" s="120"/>
      <c r="AD19" s="459" t="str">
        <f t="shared" si="0"/>
        <v/>
      </c>
      <c r="AE19" s="460" t="str">
        <f t="shared" si="1"/>
        <v>処遇加算Ⅲから処遇加算Ⅲ</v>
      </c>
      <c r="AF19" s="460" t="str">
        <f t="shared" si="2"/>
        <v>特定加算なしから特定加算なし</v>
      </c>
      <c r="AG19" s="460" t="str">
        <f t="shared" si="3"/>
        <v>ベア加算なしからベア加算なし</v>
      </c>
    </row>
    <row r="20" spans="1:33" ht="24.95" customHeight="1">
      <c r="A20" s="462">
        <v>5</v>
      </c>
      <c r="B20" s="970">
        <f>IF(基本情報入力シート!C57="","",基本情報入力シート!C57)</f>
        <v>1334567893</v>
      </c>
      <c r="C20" s="971"/>
      <c r="D20" s="971"/>
      <c r="E20" s="971"/>
      <c r="F20" s="971"/>
      <c r="G20" s="971"/>
      <c r="H20" s="971"/>
      <c r="I20" s="972"/>
      <c r="J20" s="463" t="str">
        <f>IF(基本情報入力シート!M57="","",基本情報入力シート!M57)</f>
        <v>千葉県</v>
      </c>
      <c r="K20" s="464" t="str">
        <f>IF(基本情報入力シート!R57="","",基本情報入力シート!R57)</f>
        <v>千葉県</v>
      </c>
      <c r="L20" s="464" t="str">
        <f>IF(基本情報入力シート!W57="","",基本情報入力シート!W57)</f>
        <v>千葉市</v>
      </c>
      <c r="M20" s="465" t="str">
        <f>IF(基本情報入力シート!X57="","",基本情報入力シート!X57)</f>
        <v>介護老人福祉施設○○園</v>
      </c>
      <c r="N20" s="466"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7" t="str">
        <f>IFERROR(AA20*VLOOKUP(AG20,【参考】数式用3!$AD$24:$BA$27,MATCH(N20,【参考】数式用3!$AD$2:$BA$2,0)),"")</f>
        <v/>
      </c>
      <c r="AC20" s="120"/>
      <c r="AD20" s="459" t="str">
        <f t="shared" si="0"/>
        <v/>
      </c>
      <c r="AE20" s="460" t="str">
        <f t="shared" si="1"/>
        <v>処遇加算Ⅱから処遇加算Ⅱ</v>
      </c>
      <c r="AF20" s="460" t="str">
        <f t="shared" si="2"/>
        <v/>
      </c>
      <c r="AG20" s="460" t="str">
        <f t="shared" si="3"/>
        <v/>
      </c>
    </row>
    <row r="21" spans="1:33" ht="24.95" customHeight="1">
      <c r="A21" s="462">
        <v>6</v>
      </c>
      <c r="B21" s="970">
        <f>IF(基本情報入力シート!C58="","",基本情報入力シート!C58)</f>
        <v>1334567893</v>
      </c>
      <c r="C21" s="971"/>
      <c r="D21" s="971"/>
      <c r="E21" s="971"/>
      <c r="F21" s="971"/>
      <c r="G21" s="971"/>
      <c r="H21" s="971"/>
      <c r="I21" s="972"/>
      <c r="J21" s="463" t="str">
        <f>IF(基本情報入力シート!M58="","",基本情報入力シート!M58)</f>
        <v>千葉県</v>
      </c>
      <c r="K21" s="464" t="str">
        <f>IF(基本情報入力シート!R58="","",基本情報入力シート!R58)</f>
        <v>千葉県</v>
      </c>
      <c r="L21" s="464" t="str">
        <f>IF(基本情報入力シート!W58="","",基本情報入力シート!W58)</f>
        <v>千葉市</v>
      </c>
      <c r="M21" s="465" t="str">
        <f>IF(基本情報入力シート!X58="","",基本情報入力シート!X58)</f>
        <v>介護老人福祉施設○○園</v>
      </c>
      <c r="N21" s="466"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7">
        <f>IFERROR(AA21*VLOOKUP(AG21,【参考】数式用3!$AD$24:$BA$27,MATCH(N21,【参考】数式用3!$AD$2:$BA$2,0)),"")</f>
        <v>0</v>
      </c>
      <c r="AC21" s="120"/>
      <c r="AD21" s="459">
        <f t="shared" si="0"/>
        <v>1</v>
      </c>
      <c r="AE21" s="460" t="str">
        <f t="shared" si="1"/>
        <v>処遇加算Ⅱから処遇加算Ⅰ</v>
      </c>
      <c r="AF21" s="460" t="str">
        <f t="shared" si="2"/>
        <v>特定加算Ⅱから特定加算Ⅱ</v>
      </c>
      <c r="AG21" s="460" t="str">
        <f t="shared" si="3"/>
        <v>ベア加算なしからベア加算なし</v>
      </c>
    </row>
    <row r="22" spans="1:33" ht="24.95" customHeight="1">
      <c r="A22" s="462">
        <v>7</v>
      </c>
      <c r="B22" s="970">
        <f>IF(基本情報入力シート!C59="","",基本情報入力シート!C59)</f>
        <v>1334567894</v>
      </c>
      <c r="C22" s="971"/>
      <c r="D22" s="971"/>
      <c r="E22" s="971"/>
      <c r="F22" s="971"/>
      <c r="G22" s="971"/>
      <c r="H22" s="971"/>
      <c r="I22" s="972"/>
      <c r="J22" s="463" t="str">
        <f>IF(基本情報入力シート!M59="","",基本情報入力シート!M59)</f>
        <v>千葉県</v>
      </c>
      <c r="K22" s="464" t="str">
        <f>IF(基本情報入力シート!R59="","",基本情報入力シート!R59)</f>
        <v>千葉県</v>
      </c>
      <c r="L22" s="464" t="str">
        <f>IF(基本情報入力シート!W59="","",基本情報入力シート!W59)</f>
        <v>千葉市</v>
      </c>
      <c r="M22" s="465" t="str">
        <f>IF(基本情報入力シート!X59="","",基本情報入力シート!X59)</f>
        <v>介護老人福祉施設○○園</v>
      </c>
      <c r="N22" s="466"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7">
        <f>IFERROR(AA22*VLOOKUP(AG22,【参考】数式用3!$AD$24:$BA$27,MATCH(N22,【参考】数式用3!$AD$2:$BA$2,0)),"")</f>
        <v>0</v>
      </c>
      <c r="AC22" s="120"/>
      <c r="AD22" s="459" t="str">
        <f t="shared" si="0"/>
        <v/>
      </c>
      <c r="AE22" s="460" t="str">
        <f t="shared" si="1"/>
        <v>処遇加算Ⅲから処遇加算Ⅲ</v>
      </c>
      <c r="AF22" s="460" t="str">
        <f t="shared" si="2"/>
        <v>特定加算Ⅱから特定加算Ⅱ</v>
      </c>
      <c r="AG22" s="460" t="str">
        <f t="shared" si="3"/>
        <v>ベア加算なしからベア加算なし</v>
      </c>
    </row>
    <row r="23" spans="1:33" ht="24.95" customHeight="1">
      <c r="A23" s="462">
        <v>8</v>
      </c>
      <c r="B23" s="970" t="str">
        <f>IF(基本情報入力シート!C60="","",基本情報入力シート!C60)</f>
        <v/>
      </c>
      <c r="C23" s="971"/>
      <c r="D23" s="971"/>
      <c r="E23" s="971"/>
      <c r="F23" s="971"/>
      <c r="G23" s="971"/>
      <c r="H23" s="971"/>
      <c r="I23" s="972"/>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70" t="str">
        <f>IF(基本情報入力シート!C61="","",基本情報入力シート!C61)</f>
        <v/>
      </c>
      <c r="C24" s="971"/>
      <c r="D24" s="971"/>
      <c r="E24" s="971"/>
      <c r="F24" s="971"/>
      <c r="G24" s="971"/>
      <c r="H24" s="971"/>
      <c r="I24" s="972"/>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70" t="str">
        <f>IF(基本情報入力シート!C62="","",基本情報入力シート!C62)</f>
        <v/>
      </c>
      <c r="C25" s="971"/>
      <c r="D25" s="971"/>
      <c r="E25" s="971"/>
      <c r="F25" s="971"/>
      <c r="G25" s="971"/>
      <c r="H25" s="971"/>
      <c r="I25" s="972"/>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70" t="str">
        <f>IF(基本情報入力シート!C63="","",基本情報入力シート!C63)</f>
        <v/>
      </c>
      <c r="C26" s="971"/>
      <c r="D26" s="971"/>
      <c r="E26" s="971"/>
      <c r="F26" s="971"/>
      <c r="G26" s="971"/>
      <c r="H26" s="971"/>
      <c r="I26" s="972"/>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70" t="str">
        <f>IF(基本情報入力シート!C64="","",基本情報入力シート!C64)</f>
        <v/>
      </c>
      <c r="C27" s="971"/>
      <c r="D27" s="971"/>
      <c r="E27" s="971"/>
      <c r="F27" s="971"/>
      <c r="G27" s="971"/>
      <c r="H27" s="971"/>
      <c r="I27" s="972"/>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70" t="str">
        <f>IF(基本情報入力シート!C65="","",基本情報入力シート!C65)</f>
        <v/>
      </c>
      <c r="C28" s="971"/>
      <c r="D28" s="971"/>
      <c r="E28" s="971"/>
      <c r="F28" s="971"/>
      <c r="G28" s="971"/>
      <c r="H28" s="971"/>
      <c r="I28" s="972"/>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70" t="str">
        <f>IF(基本情報入力シート!C66="","",基本情報入力シート!C66)</f>
        <v/>
      </c>
      <c r="C29" s="971"/>
      <c r="D29" s="971"/>
      <c r="E29" s="971"/>
      <c r="F29" s="971"/>
      <c r="G29" s="971"/>
      <c r="H29" s="971"/>
      <c r="I29" s="972"/>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70" t="str">
        <f>IF(基本情報入力シート!C67="","",基本情報入力シート!C67)</f>
        <v/>
      </c>
      <c r="C30" s="971"/>
      <c r="D30" s="971"/>
      <c r="E30" s="971"/>
      <c r="F30" s="971"/>
      <c r="G30" s="971"/>
      <c r="H30" s="971"/>
      <c r="I30" s="972"/>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70" t="str">
        <f>IF(基本情報入力シート!C68="","",基本情報入力シート!C68)</f>
        <v/>
      </c>
      <c r="C31" s="971"/>
      <c r="D31" s="971"/>
      <c r="E31" s="971"/>
      <c r="F31" s="971"/>
      <c r="G31" s="971"/>
      <c r="H31" s="971"/>
      <c r="I31" s="972"/>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70" t="str">
        <f>IF(基本情報入力シート!C69="","",基本情報入力シート!C69)</f>
        <v/>
      </c>
      <c r="C32" s="971"/>
      <c r="D32" s="971"/>
      <c r="E32" s="971"/>
      <c r="F32" s="971"/>
      <c r="G32" s="971"/>
      <c r="H32" s="971"/>
      <c r="I32" s="972"/>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9"/>
      <c r="T32" s="457" t="str">
        <f>IFERROR(S32*VLOOKUP(AE32,【参考】数式用3!$AD$3:$BA$14,MATCH(N32,【参考】数式用3!$AD$2:$BA$2,0)),"")</f>
        <v/>
      </c>
      <c r="U32" s="501"/>
      <c r="V32" s="130"/>
      <c r="W32" s="130"/>
      <c r="X32" s="1049" t="str">
        <f>IFERROR(V32*VLOOKUP(AF32,【参考】数式用3!$AD$15:$BA$23,MATCH(N32,【参考】数式用3!$AD$2:$BA$2,0)),"")</f>
        <v/>
      </c>
      <c r="Y32" s="1050"/>
      <c r="Z32" s="508"/>
      <c r="AA32" s="503"/>
      <c r="AB32" s="496"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70" t="str">
        <f>IF(基本情報入力シート!C70="","",基本情報入力シート!C70)</f>
        <v/>
      </c>
      <c r="C33" s="971"/>
      <c r="D33" s="971"/>
      <c r="E33" s="971"/>
      <c r="F33" s="971"/>
      <c r="G33" s="971"/>
      <c r="H33" s="971"/>
      <c r="I33" s="972"/>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70" t="str">
        <f>IF(基本情報入力シート!C71="","",基本情報入力シート!C71)</f>
        <v/>
      </c>
      <c r="C34" s="971"/>
      <c r="D34" s="971"/>
      <c r="E34" s="971"/>
      <c r="F34" s="971"/>
      <c r="G34" s="971"/>
      <c r="H34" s="971"/>
      <c r="I34" s="972"/>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70" t="str">
        <f>IF(基本情報入力シート!C72="","",基本情報入力シート!C72)</f>
        <v/>
      </c>
      <c r="C35" s="971"/>
      <c r="D35" s="971"/>
      <c r="E35" s="971"/>
      <c r="F35" s="971"/>
      <c r="G35" s="971"/>
      <c r="H35" s="971"/>
      <c r="I35" s="972"/>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70" t="str">
        <f>IF(基本情報入力シート!C73="","",基本情報入力シート!C73)</f>
        <v/>
      </c>
      <c r="C36" s="971"/>
      <c r="D36" s="971"/>
      <c r="E36" s="971"/>
      <c r="F36" s="971"/>
      <c r="G36" s="971"/>
      <c r="H36" s="971"/>
      <c r="I36" s="972"/>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70" t="str">
        <f>IF(基本情報入力シート!C74="","",基本情報入力シート!C74)</f>
        <v/>
      </c>
      <c r="C37" s="971"/>
      <c r="D37" s="971"/>
      <c r="E37" s="971"/>
      <c r="F37" s="971"/>
      <c r="G37" s="971"/>
      <c r="H37" s="971"/>
      <c r="I37" s="972"/>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70" t="str">
        <f>IF(基本情報入力シート!C75="","",基本情報入力シート!C75)</f>
        <v/>
      </c>
      <c r="C38" s="971"/>
      <c r="D38" s="971"/>
      <c r="E38" s="971"/>
      <c r="F38" s="971"/>
      <c r="G38" s="971"/>
      <c r="H38" s="971"/>
      <c r="I38" s="972"/>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70" t="str">
        <f>IF(基本情報入力シート!C76="","",基本情報入力シート!C76)</f>
        <v/>
      </c>
      <c r="C39" s="971"/>
      <c r="D39" s="971"/>
      <c r="E39" s="971"/>
      <c r="F39" s="971"/>
      <c r="G39" s="971"/>
      <c r="H39" s="971"/>
      <c r="I39" s="972"/>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70" t="str">
        <f>IF(基本情報入力シート!C77="","",基本情報入力シート!C77)</f>
        <v/>
      </c>
      <c r="C40" s="971"/>
      <c r="D40" s="971"/>
      <c r="E40" s="971"/>
      <c r="F40" s="971"/>
      <c r="G40" s="971"/>
      <c r="H40" s="971"/>
      <c r="I40" s="972"/>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70" t="str">
        <f>IF(基本情報入力シート!C78="","",基本情報入力シート!C78)</f>
        <v/>
      </c>
      <c r="C41" s="971"/>
      <c r="D41" s="971"/>
      <c r="E41" s="971"/>
      <c r="F41" s="971"/>
      <c r="G41" s="971"/>
      <c r="H41" s="971"/>
      <c r="I41" s="972"/>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70" t="str">
        <f>IF(基本情報入力シート!C79="","",基本情報入力シート!C79)</f>
        <v/>
      </c>
      <c r="C42" s="971"/>
      <c r="D42" s="971"/>
      <c r="E42" s="971"/>
      <c r="F42" s="971"/>
      <c r="G42" s="971"/>
      <c r="H42" s="971"/>
      <c r="I42" s="972"/>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70" t="str">
        <f>IF(基本情報入力シート!C80="","",基本情報入力シート!C80)</f>
        <v/>
      </c>
      <c r="C43" s="971"/>
      <c r="D43" s="971"/>
      <c r="E43" s="971"/>
      <c r="F43" s="971"/>
      <c r="G43" s="971"/>
      <c r="H43" s="971"/>
      <c r="I43" s="972"/>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70" t="str">
        <f>IF(基本情報入力シート!C81="","",基本情報入力シート!C81)</f>
        <v/>
      </c>
      <c r="C44" s="971"/>
      <c r="D44" s="971"/>
      <c r="E44" s="971"/>
      <c r="F44" s="971"/>
      <c r="G44" s="971"/>
      <c r="H44" s="971"/>
      <c r="I44" s="972"/>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70" t="str">
        <f>IF(基本情報入力シート!C82="","",基本情報入力シート!C82)</f>
        <v/>
      </c>
      <c r="C45" s="971"/>
      <c r="D45" s="971"/>
      <c r="E45" s="971"/>
      <c r="F45" s="971"/>
      <c r="G45" s="971"/>
      <c r="H45" s="971"/>
      <c r="I45" s="972"/>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70" t="str">
        <f>IF(基本情報入力シート!C83="","",基本情報入力シート!C83)</f>
        <v/>
      </c>
      <c r="C46" s="971"/>
      <c r="D46" s="971"/>
      <c r="E46" s="971"/>
      <c r="F46" s="971"/>
      <c r="G46" s="971"/>
      <c r="H46" s="971"/>
      <c r="I46" s="972"/>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70" t="str">
        <f>IF(基本情報入力シート!C84="","",基本情報入力シート!C84)</f>
        <v/>
      </c>
      <c r="C47" s="971"/>
      <c r="D47" s="971"/>
      <c r="E47" s="971"/>
      <c r="F47" s="971"/>
      <c r="G47" s="971"/>
      <c r="H47" s="971"/>
      <c r="I47" s="972"/>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70" t="str">
        <f>IF(基本情報入力シート!C85="","",基本情報入力シート!C85)</f>
        <v/>
      </c>
      <c r="C48" s="971"/>
      <c r="D48" s="971"/>
      <c r="E48" s="971"/>
      <c r="F48" s="971"/>
      <c r="G48" s="971"/>
      <c r="H48" s="971"/>
      <c r="I48" s="972"/>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70" t="str">
        <f>IF(基本情報入力シート!C86="","",基本情報入力シート!C86)</f>
        <v/>
      </c>
      <c r="C49" s="971"/>
      <c r="D49" s="971"/>
      <c r="E49" s="971"/>
      <c r="F49" s="971"/>
      <c r="G49" s="971"/>
      <c r="H49" s="971"/>
      <c r="I49" s="972"/>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70" t="str">
        <f>IF(基本情報入力シート!C87="","",基本情報入力シート!C87)</f>
        <v/>
      </c>
      <c r="C50" s="971"/>
      <c r="D50" s="971"/>
      <c r="E50" s="971"/>
      <c r="F50" s="971"/>
      <c r="G50" s="971"/>
      <c r="H50" s="971"/>
      <c r="I50" s="972"/>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70" t="str">
        <f>IF(基本情報入力シート!C88="","",基本情報入力シート!C88)</f>
        <v/>
      </c>
      <c r="C51" s="971"/>
      <c r="D51" s="971"/>
      <c r="E51" s="971"/>
      <c r="F51" s="971"/>
      <c r="G51" s="971"/>
      <c r="H51" s="971"/>
      <c r="I51" s="972"/>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70" t="str">
        <f>IF(基本情報入力シート!C89="","",基本情報入力シート!C89)</f>
        <v/>
      </c>
      <c r="C52" s="971"/>
      <c r="D52" s="971"/>
      <c r="E52" s="971"/>
      <c r="F52" s="971"/>
      <c r="G52" s="971"/>
      <c r="H52" s="971"/>
      <c r="I52" s="972"/>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70" t="str">
        <f>IF(基本情報入力シート!C90="","",基本情報入力シート!C90)</f>
        <v/>
      </c>
      <c r="C53" s="971"/>
      <c r="D53" s="971"/>
      <c r="E53" s="971"/>
      <c r="F53" s="971"/>
      <c r="G53" s="971"/>
      <c r="H53" s="971"/>
      <c r="I53" s="972"/>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70" t="str">
        <f>IF(基本情報入力シート!C91="","",基本情報入力シート!C91)</f>
        <v/>
      </c>
      <c r="C54" s="971"/>
      <c r="D54" s="971"/>
      <c r="E54" s="971"/>
      <c r="F54" s="971"/>
      <c r="G54" s="971"/>
      <c r="H54" s="971"/>
      <c r="I54" s="972"/>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70" t="str">
        <f>IF(基本情報入力シート!C92="","",基本情報入力シート!C92)</f>
        <v/>
      </c>
      <c r="C55" s="971"/>
      <c r="D55" s="971"/>
      <c r="E55" s="971"/>
      <c r="F55" s="971"/>
      <c r="G55" s="971"/>
      <c r="H55" s="971"/>
      <c r="I55" s="972"/>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70" t="str">
        <f>IF(基本情報入力シート!C93="","",基本情報入力シート!C93)</f>
        <v/>
      </c>
      <c r="C56" s="971"/>
      <c r="D56" s="971"/>
      <c r="E56" s="971"/>
      <c r="F56" s="971"/>
      <c r="G56" s="971"/>
      <c r="H56" s="971"/>
      <c r="I56" s="972"/>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70" t="str">
        <f>IF(基本情報入力シート!C94="","",基本情報入力シート!C94)</f>
        <v/>
      </c>
      <c r="C57" s="971"/>
      <c r="D57" s="971"/>
      <c r="E57" s="971"/>
      <c r="F57" s="971"/>
      <c r="G57" s="971"/>
      <c r="H57" s="971"/>
      <c r="I57" s="972"/>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70" t="str">
        <f>IF(基本情報入力シート!C95="","",基本情報入力シート!C95)</f>
        <v/>
      </c>
      <c r="C58" s="971"/>
      <c r="D58" s="971"/>
      <c r="E58" s="971"/>
      <c r="F58" s="971"/>
      <c r="G58" s="971"/>
      <c r="H58" s="971"/>
      <c r="I58" s="972"/>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70" t="str">
        <f>IF(基本情報入力シート!C96="","",基本情報入力シート!C96)</f>
        <v/>
      </c>
      <c r="C59" s="971"/>
      <c r="D59" s="971"/>
      <c r="E59" s="971"/>
      <c r="F59" s="971"/>
      <c r="G59" s="971"/>
      <c r="H59" s="971"/>
      <c r="I59" s="972"/>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70" t="str">
        <f>IF(基本情報入力シート!C97="","",基本情報入力シート!C97)</f>
        <v/>
      </c>
      <c r="C60" s="971"/>
      <c r="D60" s="971"/>
      <c r="E60" s="971"/>
      <c r="F60" s="971"/>
      <c r="G60" s="971"/>
      <c r="H60" s="971"/>
      <c r="I60" s="972"/>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70" t="str">
        <f>IF(基本情報入力シート!C98="","",基本情報入力シート!C98)</f>
        <v/>
      </c>
      <c r="C61" s="971"/>
      <c r="D61" s="971"/>
      <c r="E61" s="971"/>
      <c r="F61" s="971"/>
      <c r="G61" s="971"/>
      <c r="H61" s="971"/>
      <c r="I61" s="972"/>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70" t="str">
        <f>IF(基本情報入力シート!C99="","",基本情報入力シート!C99)</f>
        <v/>
      </c>
      <c r="C62" s="971"/>
      <c r="D62" s="971"/>
      <c r="E62" s="971"/>
      <c r="F62" s="971"/>
      <c r="G62" s="971"/>
      <c r="H62" s="971"/>
      <c r="I62" s="972"/>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70" t="str">
        <f>IF(基本情報入力シート!C100="","",基本情報入力シート!C100)</f>
        <v/>
      </c>
      <c r="C63" s="971"/>
      <c r="D63" s="971"/>
      <c r="E63" s="971"/>
      <c r="F63" s="971"/>
      <c r="G63" s="971"/>
      <c r="H63" s="971"/>
      <c r="I63" s="972"/>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70" t="str">
        <f>IF(基本情報入力シート!C101="","",基本情報入力シート!C101)</f>
        <v/>
      </c>
      <c r="C64" s="971"/>
      <c r="D64" s="971"/>
      <c r="E64" s="971"/>
      <c r="F64" s="971"/>
      <c r="G64" s="971"/>
      <c r="H64" s="971"/>
      <c r="I64" s="972"/>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70" t="str">
        <f>IF(基本情報入力シート!C102="","",基本情報入力シート!C102)</f>
        <v/>
      </c>
      <c r="C65" s="971"/>
      <c r="D65" s="971"/>
      <c r="E65" s="971"/>
      <c r="F65" s="971"/>
      <c r="G65" s="971"/>
      <c r="H65" s="971"/>
      <c r="I65" s="972"/>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70" t="str">
        <f>IF(基本情報入力シート!C103="","",基本情報入力シート!C103)</f>
        <v/>
      </c>
      <c r="C66" s="971"/>
      <c r="D66" s="971"/>
      <c r="E66" s="971"/>
      <c r="F66" s="971"/>
      <c r="G66" s="971"/>
      <c r="H66" s="971"/>
      <c r="I66" s="972"/>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70" t="str">
        <f>IF(基本情報入力シート!C104="","",基本情報入力シート!C104)</f>
        <v/>
      </c>
      <c r="C67" s="971"/>
      <c r="D67" s="971"/>
      <c r="E67" s="971"/>
      <c r="F67" s="971"/>
      <c r="G67" s="971"/>
      <c r="H67" s="971"/>
      <c r="I67" s="972"/>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70" t="str">
        <f>IF(基本情報入力シート!C105="","",基本情報入力シート!C105)</f>
        <v/>
      </c>
      <c r="C68" s="971"/>
      <c r="D68" s="971"/>
      <c r="E68" s="971"/>
      <c r="F68" s="971"/>
      <c r="G68" s="971"/>
      <c r="H68" s="971"/>
      <c r="I68" s="972"/>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70" t="str">
        <f>IF(基本情報入力シート!C106="","",基本情報入力シート!C106)</f>
        <v/>
      </c>
      <c r="C69" s="971"/>
      <c r="D69" s="971"/>
      <c r="E69" s="971"/>
      <c r="F69" s="971"/>
      <c r="G69" s="971"/>
      <c r="H69" s="971"/>
      <c r="I69" s="972"/>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70" t="str">
        <f>IF(基本情報入力シート!C107="","",基本情報入力シート!C107)</f>
        <v/>
      </c>
      <c r="C70" s="971"/>
      <c r="D70" s="971"/>
      <c r="E70" s="971"/>
      <c r="F70" s="971"/>
      <c r="G70" s="971"/>
      <c r="H70" s="971"/>
      <c r="I70" s="972"/>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70" t="str">
        <f>IF(基本情報入力シート!C108="","",基本情報入力シート!C108)</f>
        <v/>
      </c>
      <c r="C71" s="971"/>
      <c r="D71" s="971"/>
      <c r="E71" s="971"/>
      <c r="F71" s="971"/>
      <c r="G71" s="971"/>
      <c r="H71" s="971"/>
      <c r="I71" s="972"/>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70" t="str">
        <f>IF(基本情報入力シート!C109="","",基本情報入力シート!C109)</f>
        <v/>
      </c>
      <c r="C72" s="971"/>
      <c r="D72" s="971"/>
      <c r="E72" s="971"/>
      <c r="F72" s="971"/>
      <c r="G72" s="971"/>
      <c r="H72" s="971"/>
      <c r="I72" s="972"/>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70" t="str">
        <f>IF(基本情報入力シート!C110="","",基本情報入力シート!C110)</f>
        <v/>
      </c>
      <c r="C73" s="971"/>
      <c r="D73" s="971"/>
      <c r="E73" s="971"/>
      <c r="F73" s="971"/>
      <c r="G73" s="971"/>
      <c r="H73" s="971"/>
      <c r="I73" s="972"/>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70" t="str">
        <f>IF(基本情報入力シート!C111="","",基本情報入力シート!C111)</f>
        <v/>
      </c>
      <c r="C74" s="971"/>
      <c r="D74" s="971"/>
      <c r="E74" s="971"/>
      <c r="F74" s="971"/>
      <c r="G74" s="971"/>
      <c r="H74" s="971"/>
      <c r="I74" s="972"/>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70" t="str">
        <f>IF(基本情報入力シート!C112="","",基本情報入力シート!C112)</f>
        <v/>
      </c>
      <c r="C75" s="971"/>
      <c r="D75" s="971"/>
      <c r="E75" s="971"/>
      <c r="F75" s="971"/>
      <c r="G75" s="971"/>
      <c r="H75" s="971"/>
      <c r="I75" s="972"/>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70" t="str">
        <f>IF(基本情報入力シート!C113="","",基本情報入力シート!C113)</f>
        <v/>
      </c>
      <c r="C76" s="971"/>
      <c r="D76" s="971"/>
      <c r="E76" s="971"/>
      <c r="F76" s="971"/>
      <c r="G76" s="971"/>
      <c r="H76" s="971"/>
      <c r="I76" s="972"/>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70" t="str">
        <f>IF(基本情報入力シート!C114="","",基本情報入力シート!C114)</f>
        <v/>
      </c>
      <c r="C77" s="971"/>
      <c r="D77" s="971"/>
      <c r="E77" s="971"/>
      <c r="F77" s="971"/>
      <c r="G77" s="971"/>
      <c r="H77" s="971"/>
      <c r="I77" s="972"/>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70" t="str">
        <f>IF(基本情報入力シート!C115="","",基本情報入力シート!C115)</f>
        <v/>
      </c>
      <c r="C78" s="971"/>
      <c r="D78" s="971"/>
      <c r="E78" s="971"/>
      <c r="F78" s="971"/>
      <c r="G78" s="971"/>
      <c r="H78" s="971"/>
      <c r="I78" s="972"/>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70" t="str">
        <f>IF(基本情報入力シート!C116="","",基本情報入力シート!C116)</f>
        <v/>
      </c>
      <c r="C79" s="971"/>
      <c r="D79" s="971"/>
      <c r="E79" s="971"/>
      <c r="F79" s="971"/>
      <c r="G79" s="971"/>
      <c r="H79" s="971"/>
      <c r="I79" s="972"/>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70" t="str">
        <f>IF(基本情報入力シート!C117="","",基本情報入力シート!C117)</f>
        <v/>
      </c>
      <c r="C80" s="971"/>
      <c r="D80" s="971"/>
      <c r="E80" s="971"/>
      <c r="F80" s="971"/>
      <c r="G80" s="971"/>
      <c r="H80" s="971"/>
      <c r="I80" s="972"/>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70" t="str">
        <f>IF(基本情報入力シート!C118="","",基本情報入力シート!C118)</f>
        <v/>
      </c>
      <c r="C81" s="971"/>
      <c r="D81" s="971"/>
      <c r="E81" s="971"/>
      <c r="F81" s="971"/>
      <c r="G81" s="971"/>
      <c r="H81" s="971"/>
      <c r="I81" s="972"/>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70" t="str">
        <f>IF(基本情報入力シート!C119="","",基本情報入力シート!C119)</f>
        <v/>
      </c>
      <c r="C82" s="971"/>
      <c r="D82" s="971"/>
      <c r="E82" s="971"/>
      <c r="F82" s="971"/>
      <c r="G82" s="971"/>
      <c r="H82" s="971"/>
      <c r="I82" s="972"/>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70" t="str">
        <f>IF(基本情報入力シート!C120="","",基本情報入力シート!C120)</f>
        <v/>
      </c>
      <c r="C83" s="971"/>
      <c r="D83" s="971"/>
      <c r="E83" s="971"/>
      <c r="F83" s="971"/>
      <c r="G83" s="971"/>
      <c r="H83" s="971"/>
      <c r="I83" s="972"/>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70" t="str">
        <f>IF(基本情報入力シート!C121="","",基本情報入力シート!C121)</f>
        <v/>
      </c>
      <c r="C84" s="971"/>
      <c r="D84" s="971"/>
      <c r="E84" s="971"/>
      <c r="F84" s="971"/>
      <c r="G84" s="971"/>
      <c r="H84" s="971"/>
      <c r="I84" s="972"/>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70" t="str">
        <f>IF(基本情報入力シート!C122="","",基本情報入力シート!C122)</f>
        <v/>
      </c>
      <c r="C85" s="971"/>
      <c r="D85" s="971"/>
      <c r="E85" s="971"/>
      <c r="F85" s="971"/>
      <c r="G85" s="971"/>
      <c r="H85" s="971"/>
      <c r="I85" s="972"/>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70" t="str">
        <f>IF(基本情報入力シート!C123="","",基本情報入力シート!C123)</f>
        <v/>
      </c>
      <c r="C86" s="971"/>
      <c r="D86" s="971"/>
      <c r="E86" s="971"/>
      <c r="F86" s="971"/>
      <c r="G86" s="971"/>
      <c r="H86" s="971"/>
      <c r="I86" s="972"/>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70" t="str">
        <f>IF(基本情報入力シート!C124="","",基本情報入力シート!C124)</f>
        <v/>
      </c>
      <c r="C87" s="971"/>
      <c r="D87" s="971"/>
      <c r="E87" s="971"/>
      <c r="F87" s="971"/>
      <c r="G87" s="971"/>
      <c r="H87" s="971"/>
      <c r="I87" s="972"/>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70" t="str">
        <f>IF(基本情報入力シート!C125="","",基本情報入力シート!C125)</f>
        <v/>
      </c>
      <c r="C88" s="971"/>
      <c r="D88" s="971"/>
      <c r="E88" s="971"/>
      <c r="F88" s="971"/>
      <c r="G88" s="971"/>
      <c r="H88" s="971"/>
      <c r="I88" s="972"/>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70" t="str">
        <f>IF(基本情報入力シート!C126="","",基本情報入力シート!C126)</f>
        <v/>
      </c>
      <c r="C89" s="971"/>
      <c r="D89" s="971"/>
      <c r="E89" s="971"/>
      <c r="F89" s="971"/>
      <c r="G89" s="971"/>
      <c r="H89" s="971"/>
      <c r="I89" s="972"/>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70" t="str">
        <f>IF(基本情報入力シート!C127="","",基本情報入力シート!C127)</f>
        <v/>
      </c>
      <c r="C90" s="971"/>
      <c r="D90" s="971"/>
      <c r="E90" s="971"/>
      <c r="F90" s="971"/>
      <c r="G90" s="971"/>
      <c r="H90" s="971"/>
      <c r="I90" s="972"/>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70" t="str">
        <f>IF(基本情報入力シート!C128="","",基本情報入力シート!C128)</f>
        <v/>
      </c>
      <c r="C91" s="971"/>
      <c r="D91" s="971"/>
      <c r="E91" s="971"/>
      <c r="F91" s="971"/>
      <c r="G91" s="971"/>
      <c r="H91" s="971"/>
      <c r="I91" s="972"/>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70" t="str">
        <f>IF(基本情報入力シート!C129="","",基本情報入力シート!C129)</f>
        <v/>
      </c>
      <c r="C92" s="971"/>
      <c r="D92" s="971"/>
      <c r="E92" s="971"/>
      <c r="F92" s="971"/>
      <c r="G92" s="971"/>
      <c r="H92" s="971"/>
      <c r="I92" s="972"/>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70" t="str">
        <f>IF(基本情報入力シート!C130="","",基本情報入力シート!C130)</f>
        <v/>
      </c>
      <c r="C93" s="971"/>
      <c r="D93" s="971"/>
      <c r="E93" s="971"/>
      <c r="F93" s="971"/>
      <c r="G93" s="971"/>
      <c r="H93" s="971"/>
      <c r="I93" s="972"/>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70" t="str">
        <f>IF(基本情報入力シート!C131="","",基本情報入力シート!C131)</f>
        <v/>
      </c>
      <c r="C94" s="971"/>
      <c r="D94" s="971"/>
      <c r="E94" s="971"/>
      <c r="F94" s="971"/>
      <c r="G94" s="971"/>
      <c r="H94" s="971"/>
      <c r="I94" s="972"/>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70" t="str">
        <f>IF(基本情報入力シート!C132="","",基本情報入力シート!C132)</f>
        <v/>
      </c>
      <c r="C95" s="971"/>
      <c r="D95" s="971"/>
      <c r="E95" s="971"/>
      <c r="F95" s="971"/>
      <c r="G95" s="971"/>
      <c r="H95" s="971"/>
      <c r="I95" s="972"/>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70" t="str">
        <f>IF(基本情報入力シート!C133="","",基本情報入力シート!C133)</f>
        <v/>
      </c>
      <c r="C96" s="971"/>
      <c r="D96" s="971"/>
      <c r="E96" s="971"/>
      <c r="F96" s="971"/>
      <c r="G96" s="971"/>
      <c r="H96" s="971"/>
      <c r="I96" s="972"/>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70" t="str">
        <f>IF(基本情報入力シート!C134="","",基本情報入力シート!C134)</f>
        <v/>
      </c>
      <c r="C97" s="971"/>
      <c r="D97" s="971"/>
      <c r="E97" s="971"/>
      <c r="F97" s="971"/>
      <c r="G97" s="971"/>
      <c r="H97" s="971"/>
      <c r="I97" s="972"/>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70" t="str">
        <f>IF(基本情報入力シート!C135="","",基本情報入力シート!C135)</f>
        <v/>
      </c>
      <c r="C98" s="971"/>
      <c r="D98" s="971"/>
      <c r="E98" s="971"/>
      <c r="F98" s="971"/>
      <c r="G98" s="971"/>
      <c r="H98" s="971"/>
      <c r="I98" s="972"/>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70" t="str">
        <f>IF(基本情報入力シート!C136="","",基本情報入力シート!C136)</f>
        <v/>
      </c>
      <c r="C99" s="971"/>
      <c r="D99" s="971"/>
      <c r="E99" s="971"/>
      <c r="F99" s="971"/>
      <c r="G99" s="971"/>
      <c r="H99" s="971"/>
      <c r="I99" s="972"/>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70" t="str">
        <f>IF(基本情報入力シート!C137="","",基本情報入力シート!C137)</f>
        <v/>
      </c>
      <c r="C100" s="971"/>
      <c r="D100" s="971"/>
      <c r="E100" s="971"/>
      <c r="F100" s="971"/>
      <c r="G100" s="971"/>
      <c r="H100" s="971"/>
      <c r="I100" s="972"/>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70" t="str">
        <f>IF(基本情報入力シート!C138="","",基本情報入力シート!C138)</f>
        <v/>
      </c>
      <c r="C101" s="971"/>
      <c r="D101" s="971"/>
      <c r="E101" s="971"/>
      <c r="F101" s="971"/>
      <c r="G101" s="971"/>
      <c r="H101" s="971"/>
      <c r="I101" s="972"/>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70" t="str">
        <f>IF(基本情報入力シート!C139="","",基本情報入力シート!C139)</f>
        <v/>
      </c>
      <c r="C102" s="971"/>
      <c r="D102" s="971"/>
      <c r="E102" s="971"/>
      <c r="F102" s="971"/>
      <c r="G102" s="971"/>
      <c r="H102" s="971"/>
      <c r="I102" s="972"/>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70" t="str">
        <f>IF(基本情報入力シート!C140="","",基本情報入力シート!C140)</f>
        <v/>
      </c>
      <c r="C103" s="971"/>
      <c r="D103" s="971"/>
      <c r="E103" s="971"/>
      <c r="F103" s="971"/>
      <c r="G103" s="971"/>
      <c r="H103" s="971"/>
      <c r="I103" s="972"/>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70" t="str">
        <f>IF(基本情報入力シート!C141="","",基本情報入力シート!C141)</f>
        <v/>
      </c>
      <c r="C104" s="971"/>
      <c r="D104" s="971"/>
      <c r="E104" s="971"/>
      <c r="F104" s="971"/>
      <c r="G104" s="971"/>
      <c r="H104" s="971"/>
      <c r="I104" s="972"/>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70" t="str">
        <f>IF(基本情報入力シート!C142="","",基本情報入力シート!C142)</f>
        <v/>
      </c>
      <c r="C105" s="971"/>
      <c r="D105" s="971"/>
      <c r="E105" s="971"/>
      <c r="F105" s="971"/>
      <c r="G105" s="971"/>
      <c r="H105" s="971"/>
      <c r="I105" s="972"/>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70" t="str">
        <f>IF(基本情報入力シート!C143="","",基本情報入力シート!C143)</f>
        <v/>
      </c>
      <c r="C106" s="971"/>
      <c r="D106" s="971"/>
      <c r="E106" s="971"/>
      <c r="F106" s="971"/>
      <c r="G106" s="971"/>
      <c r="H106" s="971"/>
      <c r="I106" s="972"/>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70" t="str">
        <f>IF(基本情報入力シート!C144="","",基本情報入力シート!C144)</f>
        <v/>
      </c>
      <c r="C107" s="971"/>
      <c r="D107" s="971"/>
      <c r="E107" s="971"/>
      <c r="F107" s="971"/>
      <c r="G107" s="971"/>
      <c r="H107" s="971"/>
      <c r="I107" s="972"/>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70" t="str">
        <f>IF(基本情報入力シート!C145="","",基本情報入力シート!C145)</f>
        <v/>
      </c>
      <c r="C108" s="971"/>
      <c r="D108" s="971"/>
      <c r="E108" s="971"/>
      <c r="F108" s="971"/>
      <c r="G108" s="971"/>
      <c r="H108" s="971"/>
      <c r="I108" s="972"/>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70" t="str">
        <f>IF(基本情報入力シート!C146="","",基本情報入力シート!C146)</f>
        <v/>
      </c>
      <c r="C109" s="971"/>
      <c r="D109" s="971"/>
      <c r="E109" s="971"/>
      <c r="F109" s="971"/>
      <c r="G109" s="971"/>
      <c r="H109" s="971"/>
      <c r="I109" s="972"/>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70" t="str">
        <f>IF(基本情報入力シート!C147="","",基本情報入力シート!C147)</f>
        <v/>
      </c>
      <c r="C110" s="971"/>
      <c r="D110" s="971"/>
      <c r="E110" s="971"/>
      <c r="F110" s="971"/>
      <c r="G110" s="971"/>
      <c r="H110" s="971"/>
      <c r="I110" s="972"/>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70" t="str">
        <f>IF(基本情報入力シート!C148="","",基本情報入力シート!C148)</f>
        <v/>
      </c>
      <c r="C111" s="971"/>
      <c r="D111" s="971"/>
      <c r="E111" s="971"/>
      <c r="F111" s="971"/>
      <c r="G111" s="971"/>
      <c r="H111" s="971"/>
      <c r="I111" s="972"/>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70" t="str">
        <f>IF(基本情報入力シート!C149="","",基本情報入力シート!C149)</f>
        <v/>
      </c>
      <c r="C112" s="971"/>
      <c r="D112" s="971"/>
      <c r="E112" s="971"/>
      <c r="F112" s="971"/>
      <c r="G112" s="971"/>
      <c r="H112" s="971"/>
      <c r="I112" s="972"/>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70" t="str">
        <f>IF(基本情報入力シート!C150="","",基本情報入力シート!C150)</f>
        <v/>
      </c>
      <c r="C113" s="971"/>
      <c r="D113" s="971"/>
      <c r="E113" s="971"/>
      <c r="F113" s="971"/>
      <c r="G113" s="971"/>
      <c r="H113" s="971"/>
      <c r="I113" s="972"/>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70" t="str">
        <f>IF(基本情報入力シート!C151="","",基本情報入力シート!C151)</f>
        <v/>
      </c>
      <c r="C114" s="971"/>
      <c r="D114" s="971"/>
      <c r="E114" s="971"/>
      <c r="F114" s="971"/>
      <c r="G114" s="971"/>
      <c r="H114" s="971"/>
      <c r="I114" s="972"/>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70" t="str">
        <f>IF(基本情報入力シート!C152="","",基本情報入力シート!C152)</f>
        <v/>
      </c>
      <c r="C115" s="971"/>
      <c r="D115" s="971"/>
      <c r="E115" s="971"/>
      <c r="F115" s="971"/>
      <c r="G115" s="971"/>
      <c r="H115" s="971"/>
      <c r="I115" s="972"/>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8" t="str">
        <f>IF(基本情報入力シート!Y152="","",基本情報入力シート!Y152)</f>
        <v/>
      </c>
      <c r="O115" s="113"/>
      <c r="P115" s="114"/>
      <c r="Q115" s="115"/>
      <c r="R115" s="113"/>
      <c r="S115" s="499"/>
      <c r="T115" s="500" t="str">
        <f>IFERROR(S115*VLOOKUP(AE115,【参考】数式用3!$AD$3:$BA$14,MATCH(N115,【参考】数式用3!$AD$2:$BA$2,0)),"")</f>
        <v/>
      </c>
      <c r="U115" s="501"/>
      <c r="V115" s="130"/>
      <c r="W115" s="130"/>
      <c r="X115" s="1049" t="str">
        <f>IFERROR(V115*VLOOKUP(AF115,【参考】数式用3!$AD$15:$BA$23,MATCH(N115,【参考】数式用3!$AD$2:$BA$2,0)),"")</f>
        <v/>
      </c>
      <c r="Y115" s="1050"/>
      <c r="Z115" s="502"/>
      <c r="AA115" s="503"/>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2017</v>
      </c>
      <c r="S4" s="472"/>
      <c r="T4" s="473"/>
      <c r="U4" s="473"/>
      <c r="V4" s="473"/>
      <c r="W4" s="473"/>
      <c r="X4" s="473"/>
      <c r="Y4" s="473"/>
      <c r="Z4" s="473"/>
      <c r="AA4" s="473"/>
      <c r="AB4" s="473"/>
      <c r="AC4" s="473"/>
    </row>
    <row r="5" spans="1:34" ht="25.5" customHeight="1">
      <c r="A5" s="474"/>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4"/>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4"/>
      <c r="B7" s="978" t="s">
        <v>2245</v>
      </c>
      <c r="C7" s="978"/>
      <c r="D7" s="978"/>
      <c r="E7" s="978"/>
      <c r="F7" s="978"/>
      <c r="G7" s="978"/>
      <c r="H7" s="978"/>
      <c r="I7" s="978"/>
      <c r="J7" s="978"/>
      <c r="K7" s="978"/>
      <c r="L7" s="978"/>
      <c r="M7" s="1106"/>
      <c r="N7" s="475">
        <f>SUM(V:V,AC:AC)</f>
        <v>18133143.491358809</v>
      </c>
      <c r="O7" s="437" t="s">
        <v>4</v>
      </c>
      <c r="P7" s="138"/>
      <c r="Q7" s="138"/>
      <c r="R7" s="1101" t="s">
        <v>2257</v>
      </c>
      <c r="S7" s="980" t="s">
        <v>2013</v>
      </c>
      <c r="T7" s="980"/>
      <c r="U7" s="980"/>
      <c r="V7" s="980"/>
      <c r="W7" s="980"/>
      <c r="X7" s="1028"/>
      <c r="Y7" s="476">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4"/>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7"/>
    </row>
    <row r="9" spans="1:34" ht="42" customHeight="1" thickBot="1">
      <c r="A9" s="470"/>
      <c r="B9" s="1066"/>
      <c r="C9" s="1066"/>
      <c r="D9" s="1066"/>
      <c r="E9" s="1066"/>
      <c r="F9" s="1066"/>
      <c r="G9" s="1066"/>
      <c r="H9" s="1066"/>
      <c r="I9" s="1066"/>
      <c r="J9" s="1066"/>
      <c r="K9" s="1066"/>
      <c r="L9" s="1066"/>
      <c r="M9" s="1066"/>
      <c r="N9" s="1066"/>
      <c r="O9" s="1066"/>
      <c r="P9" s="447"/>
      <c r="Q9" s="447"/>
      <c r="R9" s="447"/>
      <c r="S9" s="478"/>
      <c r="T9" s="447"/>
      <c r="U9" s="447"/>
      <c r="V9" s="447"/>
      <c r="W9" s="479"/>
      <c r="X9" s="479"/>
      <c r="Y9" s="479"/>
      <c r="Z9" s="479"/>
      <c r="AA9" s="478"/>
      <c r="AB9" s="479"/>
      <c r="AC9" s="479"/>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80" t="s">
        <v>2241</v>
      </c>
      <c r="AC12" s="1072"/>
      <c r="AD12" s="1018"/>
      <c r="AE12" s="968"/>
      <c r="AF12" s="968"/>
      <c r="AG12" s="968"/>
    </row>
    <row r="13" spans="1:34" ht="72" customHeight="1" thickBot="1">
      <c r="A13" s="1113"/>
      <c r="B13" s="1084"/>
      <c r="C13" s="1120"/>
      <c r="D13" s="1120"/>
      <c r="E13" s="1120"/>
      <c r="F13" s="1120"/>
      <c r="G13" s="1120"/>
      <c r="H13" s="1120"/>
      <c r="I13" s="1085"/>
      <c r="J13" s="1070"/>
      <c r="K13" s="481" t="s">
        <v>51</v>
      </c>
      <c r="L13" s="481" t="s">
        <v>52</v>
      </c>
      <c r="M13" s="1131"/>
      <c r="N13" s="1134"/>
      <c r="O13" s="1068"/>
      <c r="P13" s="1084"/>
      <c r="Q13" s="1085"/>
      <c r="R13" s="1075"/>
      <c r="S13" s="1075"/>
      <c r="T13" s="1096" t="s">
        <v>2309</v>
      </c>
      <c r="U13" s="1097"/>
      <c r="V13" s="1073"/>
      <c r="W13" s="1068"/>
      <c r="X13" s="1070"/>
      <c r="Y13" s="1063"/>
      <c r="Z13" s="1064"/>
      <c r="AA13" s="1075"/>
      <c r="AB13" s="482" t="s">
        <v>2310</v>
      </c>
      <c r="AC13" s="1073"/>
      <c r="AD13" s="451" t="s">
        <v>2085</v>
      </c>
      <c r="AE13" s="483" t="s">
        <v>2087</v>
      </c>
      <c r="AF13" s="483" t="s">
        <v>2085</v>
      </c>
      <c r="AG13" s="483" t="s">
        <v>2087</v>
      </c>
    </row>
    <row r="14" spans="1:34" s="461" customFormat="1" ht="24.95" customHeight="1">
      <c r="A14" s="484"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5" t="str">
        <f>IFERROR(IF('別紙様式3-2（４・５月）'!Z16="ベア加算","",P14*VLOOKUP(N14,【参考】数式用!$AD$2:$AH$27,MATCH(O14,【参考】数式用!$K$4:$N$4,0)+1,0)),"")</f>
        <v/>
      </c>
      <c r="S14" s="127"/>
      <c r="T14" s="1092">
        <v>1</v>
      </c>
      <c r="U14" s="1093"/>
      <c r="V14" s="486">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7" t="str">
        <f>IFERROR(X14*VLOOKUP(AG14,【参考】数式用4!$DC$3:$DZ$106,MATCH(N14,【参考】数式用4!$DC$2:$DZ$2,0)),"")</f>
        <v/>
      </c>
      <c r="AD14" s="45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処遇加算Ⅱ特定加算Ⅱベア加算なしから新加算Ⅰ</v>
      </c>
      <c r="AG14" s="488" t="str">
        <f>IF(OR(W14="",W14="―"),"",'別紙様式3-2（４・５月）'!O16&amp;'別紙様式3-2（４・５月）'!P16&amp;'別紙様式3-2（４・５月）'!Q16&amp;"から"&amp;W14)</f>
        <v/>
      </c>
    </row>
    <row r="15" spans="1:34" ht="24.95" customHeight="1">
      <c r="A15" s="489">
        <v>2</v>
      </c>
      <c r="B15" s="970">
        <f>IF(基本情報入力シート!C54="","",基本情報入力シート!C54)</f>
        <v>1334567890</v>
      </c>
      <c r="C15" s="971"/>
      <c r="D15" s="971"/>
      <c r="E15" s="971"/>
      <c r="F15" s="971"/>
      <c r="G15" s="971"/>
      <c r="H15" s="971"/>
      <c r="I15" s="972"/>
      <c r="J15" s="463" t="str">
        <f>IF(基本情報入力シート!M54="","",基本情報入力シート!M54)</f>
        <v>千代田区・中央区・港区</v>
      </c>
      <c r="K15" s="464" t="str">
        <f>IF(基本情報入力シート!R54="","",基本情報入力シート!R54)</f>
        <v>東京都</v>
      </c>
      <c r="L15" s="464" t="str">
        <f>IF(基本情報入力シート!W54="","",基本情報入力シート!W54)</f>
        <v>千代田区</v>
      </c>
      <c r="M15" s="465" t="str">
        <f>IF(基本情報入力シート!X54="","",基本情報入力シート!X54)</f>
        <v>○○ケアセンター</v>
      </c>
      <c r="N15" s="466" t="str">
        <f>IF(基本情報入力シート!Y54="","",基本情報入力シート!Y54)</f>
        <v>訪問型サービス（総合事業）</v>
      </c>
      <c r="O15" s="102" t="s">
        <v>146</v>
      </c>
      <c r="P15" s="1088">
        <v>2320000</v>
      </c>
      <c r="Q15" s="1089"/>
      <c r="R15" s="490" t="str">
        <f>IFERROR(IF('別紙様式3-2（４・５月）'!Z17="ベア加算","",P15*VLOOKUP(N15,【参考】数式用!$AD$2:$AH$27,MATCH(O15,【参考】数式用!$K$4:$N$4,0)+1,0)),"")</f>
        <v/>
      </c>
      <c r="S15" s="125"/>
      <c r="T15" s="1090"/>
      <c r="U15" s="1091"/>
      <c r="V15" s="491">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処遇加算Ⅱ特定加算Ⅱベア加算なしから新加算Ⅰ</v>
      </c>
      <c r="AG15" s="488" t="str">
        <f>IF(OR(W15="",W15="―"),"",'別紙様式3-2（４・５月）'!O17&amp;'別紙様式3-2（４・５月）'!P17&amp;'別紙様式3-2（４・５月）'!Q17&amp;"から"&amp;W15)</f>
        <v/>
      </c>
    </row>
    <row r="16" spans="1:34" ht="24.95" customHeight="1">
      <c r="A16" s="489">
        <v>3</v>
      </c>
      <c r="B16" s="970">
        <f>IF(基本情報入力シート!C55="","",基本情報入力シート!C55)</f>
        <v>1334567891</v>
      </c>
      <c r="C16" s="971"/>
      <c r="D16" s="971"/>
      <c r="E16" s="971"/>
      <c r="F16" s="971"/>
      <c r="G16" s="971"/>
      <c r="H16" s="971"/>
      <c r="I16" s="972"/>
      <c r="J16" s="463" t="str">
        <f>IF(基本情報入力シート!M55="","",基本情報入力シート!M55)</f>
        <v>東京都</v>
      </c>
      <c r="K16" s="464" t="str">
        <f>IF(基本情報入力シート!R55="","",基本情報入力シート!R55)</f>
        <v>東京都</v>
      </c>
      <c r="L16" s="464" t="str">
        <f>IF(基本情報入力シート!W55="","",基本情報入力シート!W55)</f>
        <v>千代田区</v>
      </c>
      <c r="M16" s="465" t="str">
        <f>IF(基本情報入力シート!X55="","",基本情報入力シート!X55)</f>
        <v>デイサービス△△</v>
      </c>
      <c r="N16" s="466" t="str">
        <f>IF(基本情報入力シート!Y55="","",基本情報入力シート!Y55)</f>
        <v>通所介護</v>
      </c>
      <c r="O16" s="102" t="s">
        <v>149</v>
      </c>
      <c r="P16" s="1088">
        <v>2200000</v>
      </c>
      <c r="Q16" s="1089"/>
      <c r="R16" s="490" t="str">
        <f>IFERROR(IF('別紙様式3-2（４・５月）'!Z18="ベア加算","",P16*VLOOKUP(N16,【参考】数式用!$AD$2:$AH$27,MATCH(O16,【参考】数式用!$K$4:$N$4,0)+1,0)),"")</f>
        <v/>
      </c>
      <c r="S16" s="125"/>
      <c r="T16" s="1090"/>
      <c r="U16" s="1091"/>
      <c r="V16" s="491">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処遇加算Ⅱ特定加算なしベア加算から新加算Ⅳ</v>
      </c>
      <c r="AG16" s="488" t="str">
        <f>IF(OR(W16="",W16="―"),"",'別紙様式3-2（４・５月）'!O18&amp;'別紙様式3-2（４・５月）'!P18&amp;'別紙様式3-2（４・５月）'!Q18&amp;"から"&amp;W16)</f>
        <v/>
      </c>
    </row>
    <row r="17" spans="1:41" ht="24.95" customHeight="1">
      <c r="A17" s="489">
        <v>4</v>
      </c>
      <c r="B17" s="970">
        <f>IF(基本情報入力シート!C56="","",基本情報入力シート!C56)</f>
        <v>1334567892</v>
      </c>
      <c r="C17" s="971"/>
      <c r="D17" s="971"/>
      <c r="E17" s="971"/>
      <c r="F17" s="971"/>
      <c r="G17" s="971"/>
      <c r="H17" s="971"/>
      <c r="I17" s="972"/>
      <c r="J17" s="463" t="str">
        <f>IF(基本情報入力シート!M56="","",基本情報入力シート!M56)</f>
        <v>中央区</v>
      </c>
      <c r="K17" s="464" t="str">
        <f>IF(基本情報入力シート!R56="","",基本情報入力シート!R56)</f>
        <v>東京都</v>
      </c>
      <c r="L17" s="464" t="str">
        <f>IF(基本情報入力シート!W56="","",基本情報入力シート!W56)</f>
        <v>中央区</v>
      </c>
      <c r="M17" s="465" t="str">
        <f>IF(基本情報入力シート!X56="","",基本情報入力シート!X56)</f>
        <v>○○の家</v>
      </c>
      <c r="N17" s="466" t="str">
        <f>IF(基本情報入力シート!Y56="","",基本情報入力シート!Y56)</f>
        <v>（介護予防）小規模多機能型居宅介護</v>
      </c>
      <c r="O17" s="102" t="s">
        <v>163</v>
      </c>
      <c r="P17" s="1088">
        <v>850000</v>
      </c>
      <c r="Q17" s="1089"/>
      <c r="R17" s="490" t="str">
        <f>IFERROR(IF('別紙様式3-2（４・５月）'!Z19="ベア加算","",P17*VLOOKUP(N17,【参考】数式用!$AD$2:$AH$27,MATCH(O17,【参考】数式用!$K$4:$N$4,0)+1,0)),"")</f>
        <v/>
      </c>
      <c r="S17" s="125"/>
      <c r="T17" s="1090"/>
      <c r="U17" s="1091"/>
      <c r="V17" s="491">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2">
        <f>IFERROR(X17*VLOOKUP(AG17,【参考】数式用4!$DC$3:$DZ$106,MATCH(N17,【参考】数式用4!$DC$2:$DZ$2,0)),"")</f>
        <v>1471698.1132075475</v>
      </c>
      <c r="AD17" s="459" t="str">
        <f t="shared" si="0"/>
        <v/>
      </c>
      <c r="AE17" s="460" t="str">
        <f t="shared" si="1"/>
        <v/>
      </c>
      <c r="AF17" s="488" t="str">
        <f>IF(O17="","",'別紙様式3-2（４・５月）'!O19&amp;'別紙様式3-2（４・５月）'!P19&amp;'別紙様式3-2（４・５月）'!Q19&amp;"から"&amp;O17)</f>
        <v>処遇加算Ⅲ特定加算なしベア加算なしから新加算Ⅴ（14）</v>
      </c>
      <c r="AG17" s="488" t="str">
        <f>IF(OR(W17="",W17="―"),"",'別紙様式3-2（４・５月）'!O19&amp;'別紙様式3-2（４・５月）'!P19&amp;'別紙様式3-2（４・５月）'!Q19&amp;"から"&amp;W17)</f>
        <v>処遇加算Ⅲ特定加算なしベア加算なしから新加算Ⅳ</v>
      </c>
    </row>
    <row r="18" spans="1:41" ht="24.95" customHeight="1">
      <c r="A18" s="489">
        <v>5</v>
      </c>
      <c r="B18" s="970">
        <f>IF(基本情報入力シート!C57="","",基本情報入力シート!C57)</f>
        <v>1334567893</v>
      </c>
      <c r="C18" s="971"/>
      <c r="D18" s="971"/>
      <c r="E18" s="971"/>
      <c r="F18" s="971"/>
      <c r="G18" s="971"/>
      <c r="H18" s="971"/>
      <c r="I18" s="972"/>
      <c r="J18" s="463" t="str">
        <f>IF(基本情報入力シート!M57="","",基本情報入力シート!M57)</f>
        <v>千葉県</v>
      </c>
      <c r="K18" s="464" t="str">
        <f>IF(基本情報入力シート!R57="","",基本情報入力シート!R57)</f>
        <v>千葉県</v>
      </c>
      <c r="L18" s="464" t="str">
        <f>IF(基本情報入力シート!W57="","",基本情報入力シート!W57)</f>
        <v>千葉市</v>
      </c>
      <c r="M18" s="465" t="str">
        <f>IF(基本情報入力シート!X57="","",基本情報入力シート!X57)</f>
        <v>介護老人福祉施設○○園</v>
      </c>
      <c r="N18" s="466" t="str">
        <f>IF(基本情報入力シート!Y57="","",基本情報入力シート!Y57)</f>
        <v>介護老人福祉施設</v>
      </c>
      <c r="O18" s="102"/>
      <c r="P18" s="1088"/>
      <c r="Q18" s="1089"/>
      <c r="R18" s="490" t="str">
        <f>IFERROR(IF('別紙様式3-2（４・５月）'!Z20="ベア加算","",P18*VLOOKUP(N18,【参考】数式用!$AD$2:$AH$27,MATCH(O18,【参考】数式用!$K$4:$N$4,0)+1,0)),"")</f>
        <v/>
      </c>
      <c r="S18" s="125"/>
      <c r="T18" s="1090"/>
      <c r="U18" s="1091"/>
      <c r="V18" s="491"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70">
        <f>IF(基本情報入力シート!C58="","",基本情報入力シート!C58)</f>
        <v>1334567893</v>
      </c>
      <c r="C19" s="971"/>
      <c r="D19" s="971"/>
      <c r="E19" s="971"/>
      <c r="F19" s="971"/>
      <c r="G19" s="971"/>
      <c r="H19" s="971"/>
      <c r="I19" s="972"/>
      <c r="J19" s="463" t="str">
        <f>IF(基本情報入力シート!M58="","",基本情報入力シート!M58)</f>
        <v>千葉県</v>
      </c>
      <c r="K19" s="464" t="str">
        <f>IF(基本情報入力シート!R58="","",基本情報入力シート!R58)</f>
        <v>千葉県</v>
      </c>
      <c r="L19" s="464" t="str">
        <f>IF(基本情報入力シート!W58="","",基本情報入力シート!W58)</f>
        <v>千葉市</v>
      </c>
      <c r="M19" s="465" t="str">
        <f>IF(基本情報入力シート!X58="","",基本情報入力シート!X58)</f>
        <v>介護老人福祉施設○○園</v>
      </c>
      <c r="N19" s="466" t="str">
        <f>IF(基本情報入力シート!Y58="","",基本情報入力シート!Y58)</f>
        <v>介護老人福祉施設</v>
      </c>
      <c r="O19" s="102" t="s">
        <v>147</v>
      </c>
      <c r="P19" s="1088">
        <v>28000000</v>
      </c>
      <c r="Q19" s="1089"/>
      <c r="R19" s="490">
        <f>IFERROR(IF('別紙様式3-2（４・５月）'!Z21="ベア加算","",P19*VLOOKUP(N19,【参考】数式用!$AD$2:$AH$27,MATCH(O19,【参考】数式用!$K$4:$N$4,0)+1,0)),"")</f>
        <v>3276000</v>
      </c>
      <c r="S19" s="125" t="s">
        <v>2230</v>
      </c>
      <c r="T19" s="1090">
        <v>1</v>
      </c>
      <c r="U19" s="1091"/>
      <c r="V19" s="491">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2" t="str">
        <f>IFERROR(X19*VLOOKUP(AG19,【参考】数式用4!$DC$3:$DZ$106,MATCH(N19,【参考】数式用4!$DC$2:$DZ$2,0)),"")</f>
        <v/>
      </c>
      <c r="AD19" s="459">
        <f t="shared" si="0"/>
        <v>1</v>
      </c>
      <c r="AE19" s="460" t="str">
        <f t="shared" si="1"/>
        <v/>
      </c>
      <c r="AF19" s="488" t="str">
        <f>IF(O19="","",'別紙様式3-2（４・５月）'!O21&amp;'別紙様式3-2（４・５月）'!P21&amp;'別紙様式3-2（４・５月）'!Q21&amp;"から"&amp;O19)</f>
        <v>処遇加算Ⅱ特定加算Ⅱベア加算なしから新加算Ⅱ</v>
      </c>
      <c r="AG19" s="488" t="str">
        <f>IF(OR(W19="",W19="―"),"",'別紙様式3-2（４・５月）'!O21&amp;'別紙様式3-2（４・５月）'!P21&amp;'別紙様式3-2（４・５月）'!Q21&amp;"から"&amp;W19)</f>
        <v/>
      </c>
    </row>
    <row r="20" spans="1:41" ht="24.95" customHeight="1">
      <c r="A20" s="489">
        <v>7</v>
      </c>
      <c r="B20" s="970">
        <f>IF(基本情報入力シート!C59="","",基本情報入力シート!C59)</f>
        <v>1334567894</v>
      </c>
      <c r="C20" s="971"/>
      <c r="D20" s="971"/>
      <c r="E20" s="971"/>
      <c r="F20" s="971"/>
      <c r="G20" s="971"/>
      <c r="H20" s="971"/>
      <c r="I20" s="972"/>
      <c r="J20" s="463" t="str">
        <f>IF(基本情報入力シート!M59="","",基本情報入力シート!M59)</f>
        <v>千葉県</v>
      </c>
      <c r="K20" s="464" t="str">
        <f>IF(基本情報入力シート!R59="","",基本情報入力シート!R59)</f>
        <v>千葉県</v>
      </c>
      <c r="L20" s="464" t="str">
        <f>IF(基本情報入力シート!W59="","",基本情報入力シート!W59)</f>
        <v>千葉市</v>
      </c>
      <c r="M20" s="465" t="str">
        <f>IF(基本情報入力シート!X59="","",基本情報入力シート!X59)</f>
        <v>介護老人福祉施設○○園</v>
      </c>
      <c r="N20" s="466" t="str">
        <f>IF(基本情報入力シート!Y59="","",基本情報入力シート!Y59)</f>
        <v>（介護予防）短期入所生活介護</v>
      </c>
      <c r="O20" s="102" t="s">
        <v>147</v>
      </c>
      <c r="P20" s="1088">
        <v>3500000</v>
      </c>
      <c r="Q20" s="1089"/>
      <c r="R20" s="490">
        <f>IFERROR(IF('別紙様式3-2（４・５月）'!Z22="ベア加算","",P20*VLOOKUP(N20,【参考】数式用!$AD$2:$AH$27,MATCH(O20,【参考】数式用!$K$4:$N$4,0)+1,0)),"")</f>
        <v>409500</v>
      </c>
      <c r="S20" s="125" t="s">
        <v>2230</v>
      </c>
      <c r="T20" s="1090"/>
      <c r="U20" s="1091"/>
      <c r="V20" s="491">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処遇加算Ⅲ特定加算Ⅱベア加算なしから新加算Ⅱ</v>
      </c>
      <c r="AG20" s="488" t="str">
        <f>IF(OR(W20="",W20="―"),"",'別紙様式3-2（４・５月）'!O22&amp;'別紙様式3-2（４・５月）'!P22&amp;'別紙様式3-2（４・５月）'!Q22&amp;"から"&amp;W20)</f>
        <v/>
      </c>
    </row>
    <row r="21" spans="1:41" ht="24.95" customHeight="1">
      <c r="A21" s="489">
        <v>8</v>
      </c>
      <c r="B21" s="970" t="str">
        <f>IF(基本情報入力シート!C60="","",基本情報入力シート!C60)</f>
        <v/>
      </c>
      <c r="C21" s="971"/>
      <c r="D21" s="971"/>
      <c r="E21" s="971"/>
      <c r="F21" s="971"/>
      <c r="G21" s="971"/>
      <c r="H21" s="971"/>
      <c r="I21" s="972"/>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8"/>
      <c r="Q21" s="1089"/>
      <c r="R21" s="490" t="str">
        <f>IFERROR(IF('別紙様式3-2（４・５月）'!Z23="ベア加算","",P21*VLOOKUP(N21,【参考】数式用!$AD$2:$AH$27,MATCH(O21,【参考】数式用!$K$4:$N$4,0)+1,0)),"")</f>
        <v/>
      </c>
      <c r="S21" s="125"/>
      <c r="T21" s="1090"/>
      <c r="U21" s="1091"/>
      <c r="V21" s="491"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70" t="str">
        <f>IF(基本情報入力シート!C61="","",基本情報入力シート!C61)</f>
        <v/>
      </c>
      <c r="C22" s="971"/>
      <c r="D22" s="971"/>
      <c r="E22" s="971"/>
      <c r="F22" s="971"/>
      <c r="G22" s="971"/>
      <c r="H22" s="971"/>
      <c r="I22" s="972"/>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8"/>
      <c r="Q22" s="1089"/>
      <c r="R22" s="490" t="str">
        <f>IFERROR(IF('別紙様式3-2（４・５月）'!Z24="ベア加算","",P22*VLOOKUP(N22,【参考】数式用!$AD$2:$AH$27,MATCH(O22,【参考】数式用!$K$4:$N$4,0)+1,0)),"")</f>
        <v/>
      </c>
      <c r="S22" s="125"/>
      <c r="T22" s="1090"/>
      <c r="U22" s="1091"/>
      <c r="V22" s="491"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70" t="str">
        <f>IF(基本情報入力シート!C62="","",基本情報入力シート!C62)</f>
        <v/>
      </c>
      <c r="C23" s="971"/>
      <c r="D23" s="971"/>
      <c r="E23" s="971"/>
      <c r="F23" s="971"/>
      <c r="G23" s="971"/>
      <c r="H23" s="971"/>
      <c r="I23" s="972"/>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8"/>
      <c r="Q23" s="1089"/>
      <c r="R23" s="490" t="str">
        <f>IFERROR(IF('別紙様式3-2（４・５月）'!Z25="ベア加算","",P23*VLOOKUP(N23,【参考】数式用!$AD$2:$AH$27,MATCH(O23,【参考】数式用!$K$4:$N$4,0)+1,0)),"")</f>
        <v/>
      </c>
      <c r="S23" s="125"/>
      <c r="T23" s="1090"/>
      <c r="U23" s="1091"/>
      <c r="V23" s="491"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70" t="str">
        <f>IF(基本情報入力シート!C63="","",基本情報入力シート!C63)</f>
        <v/>
      </c>
      <c r="C24" s="971"/>
      <c r="D24" s="971"/>
      <c r="E24" s="971"/>
      <c r="F24" s="971"/>
      <c r="G24" s="971"/>
      <c r="H24" s="971"/>
      <c r="I24" s="972"/>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8"/>
      <c r="Q24" s="1089"/>
      <c r="R24" s="490" t="str">
        <f>IFERROR(IF('別紙様式3-2（４・５月）'!Z26="ベア加算","",P24*VLOOKUP(N24,【参考】数式用!$AD$2:$AH$27,MATCH(O24,【参考】数式用!$K$4:$N$4,0)+1,0)),"")</f>
        <v/>
      </c>
      <c r="S24" s="125"/>
      <c r="T24" s="1090"/>
      <c r="U24" s="1091"/>
      <c r="V24" s="491"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70" t="str">
        <f>IF(基本情報入力シート!C64="","",基本情報入力シート!C64)</f>
        <v/>
      </c>
      <c r="C25" s="971"/>
      <c r="D25" s="971"/>
      <c r="E25" s="971"/>
      <c r="F25" s="971"/>
      <c r="G25" s="971"/>
      <c r="H25" s="971"/>
      <c r="I25" s="972"/>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8"/>
      <c r="Q25" s="1089"/>
      <c r="R25" s="490" t="str">
        <f>IFERROR(IF('別紙様式3-2（４・５月）'!Z27="ベア加算","",P25*VLOOKUP(N25,【参考】数式用!$AD$2:$AH$27,MATCH(O25,【参考】数式用!$K$4:$N$4,0)+1,0)),"")</f>
        <v/>
      </c>
      <c r="S25" s="125"/>
      <c r="T25" s="1090"/>
      <c r="U25" s="1091"/>
      <c r="V25" s="491"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70" t="str">
        <f>IF(基本情報入力シート!C65="","",基本情報入力シート!C65)</f>
        <v/>
      </c>
      <c r="C26" s="971"/>
      <c r="D26" s="971"/>
      <c r="E26" s="971"/>
      <c r="F26" s="971"/>
      <c r="G26" s="971"/>
      <c r="H26" s="971"/>
      <c r="I26" s="972"/>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8"/>
      <c r="Q26" s="1089"/>
      <c r="R26" s="490" t="str">
        <f>IFERROR(IF('別紙様式3-2（４・５月）'!Z28="ベア加算","",P26*VLOOKUP(N26,【参考】数式用!$AD$2:$AH$27,MATCH(O26,【参考】数式用!$K$4:$N$4,0)+1,0)),"")</f>
        <v/>
      </c>
      <c r="S26" s="125"/>
      <c r="T26" s="1090"/>
      <c r="U26" s="1091"/>
      <c r="V26" s="491"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70" t="str">
        <f>IF(基本情報入力シート!C66="","",基本情報入力シート!C66)</f>
        <v/>
      </c>
      <c r="C27" s="971"/>
      <c r="D27" s="971"/>
      <c r="E27" s="971"/>
      <c r="F27" s="971"/>
      <c r="G27" s="971"/>
      <c r="H27" s="971"/>
      <c r="I27" s="972"/>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8"/>
      <c r="Q27" s="1089"/>
      <c r="R27" s="490" t="str">
        <f>IFERROR(IF('別紙様式3-2（４・５月）'!Z29="ベア加算","",P27*VLOOKUP(N27,【参考】数式用!$AD$2:$AH$27,MATCH(O27,【参考】数式用!$K$4:$N$4,0)+1,0)),"")</f>
        <v/>
      </c>
      <c r="S27" s="125"/>
      <c r="T27" s="1090"/>
      <c r="U27" s="1091"/>
      <c r="V27" s="491"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70" t="str">
        <f>IF(基本情報入力シート!C67="","",基本情報入力シート!C67)</f>
        <v/>
      </c>
      <c r="C28" s="971"/>
      <c r="D28" s="971"/>
      <c r="E28" s="971"/>
      <c r="F28" s="971"/>
      <c r="G28" s="971"/>
      <c r="H28" s="971"/>
      <c r="I28" s="972"/>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8"/>
      <c r="Q28" s="1089"/>
      <c r="R28" s="490" t="str">
        <f>IFERROR(IF('別紙様式3-2（４・５月）'!Z30="ベア加算","",P28*VLOOKUP(N28,【参考】数式用!$AD$2:$AH$27,MATCH(O28,【参考】数式用!$K$4:$N$4,0)+1,0)),"")</f>
        <v/>
      </c>
      <c r="S28" s="125"/>
      <c r="T28" s="1090"/>
      <c r="U28" s="1091"/>
      <c r="V28" s="491"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70" t="str">
        <f>IF(基本情報入力シート!C68="","",基本情報入力シート!C68)</f>
        <v/>
      </c>
      <c r="C29" s="971"/>
      <c r="D29" s="971"/>
      <c r="E29" s="971"/>
      <c r="F29" s="971"/>
      <c r="G29" s="971"/>
      <c r="H29" s="971"/>
      <c r="I29" s="972"/>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8"/>
      <c r="Q29" s="1089"/>
      <c r="R29" s="506" t="str">
        <f>IFERROR(IF('別紙様式3-2（４・５月）'!Z31="ベア加算","",P29*VLOOKUP(N29,【参考】数式用!$AD$2:$AH$27,MATCH(O29,【参考】数式用!$K$4:$N$4,0)+1,0)),"")</f>
        <v/>
      </c>
      <c r="S29" s="125"/>
      <c r="T29" s="1088"/>
      <c r="U29" s="1089"/>
      <c r="V29" s="491" t="str">
        <f>IFERROR(P29*VLOOKUP(AF29,【参考】数式用4!$DC$3:$DZ$106,MATCH(N29,【参考】数式用4!$DC$2:$DZ$2,0)),"")</f>
        <v/>
      </c>
      <c r="W29" s="104"/>
      <c r="X29" s="497"/>
      <c r="Y29" s="1058" t="str">
        <f>IFERROR(IF('別紙様式3-2（４・５月）'!Z31="ベア加算","",W29*VLOOKUP(N29,【参考】数式用!$AD$2:$AH$27,MATCH(O29,【参考】数式用!$K$4:$N$4,0)+1,0)),"")</f>
        <v/>
      </c>
      <c r="Z29" s="1058"/>
      <c r="AA29" s="125"/>
      <c r="AB29" s="497"/>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70" t="str">
        <f>IF(基本情報入力シート!C69="","",基本情報入力シート!C69)</f>
        <v/>
      </c>
      <c r="C30" s="971"/>
      <c r="D30" s="971"/>
      <c r="E30" s="971"/>
      <c r="F30" s="971"/>
      <c r="G30" s="971"/>
      <c r="H30" s="971"/>
      <c r="I30" s="972"/>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8"/>
      <c r="Q30" s="1089"/>
      <c r="R30" s="490" t="str">
        <f>IFERROR(IF('別紙様式3-2（４・５月）'!Z32="ベア加算","",P30*VLOOKUP(N30,【参考】数式用!$AD$2:$AH$27,MATCH(O30,【参考】数式用!$K$4:$N$4,0)+1,0)),"")</f>
        <v/>
      </c>
      <c r="S30" s="125"/>
      <c r="T30" s="1090"/>
      <c r="U30" s="1091"/>
      <c r="V30" s="491"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70" t="str">
        <f>IF(基本情報入力シート!C70="","",基本情報入力シート!C70)</f>
        <v/>
      </c>
      <c r="C31" s="971"/>
      <c r="D31" s="971"/>
      <c r="E31" s="971"/>
      <c r="F31" s="971"/>
      <c r="G31" s="971"/>
      <c r="H31" s="971"/>
      <c r="I31" s="972"/>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8"/>
      <c r="Q31" s="1089"/>
      <c r="R31" s="490" t="str">
        <f>IFERROR(IF('別紙様式3-2（４・５月）'!Z33="ベア加算","",P31*VLOOKUP(N31,【参考】数式用!$AD$2:$AH$27,MATCH(O31,【参考】数式用!$K$4:$N$4,0)+1,0)),"")</f>
        <v/>
      </c>
      <c r="S31" s="125"/>
      <c r="T31" s="1090"/>
      <c r="U31" s="1091"/>
      <c r="V31" s="491"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70" t="str">
        <f>IF(基本情報入力シート!C71="","",基本情報入力シート!C71)</f>
        <v/>
      </c>
      <c r="C32" s="971"/>
      <c r="D32" s="971"/>
      <c r="E32" s="971"/>
      <c r="F32" s="971"/>
      <c r="G32" s="971"/>
      <c r="H32" s="971"/>
      <c r="I32" s="972"/>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8"/>
      <c r="Q32" s="1089"/>
      <c r="R32" s="490" t="str">
        <f>IFERROR(IF('別紙様式3-2（４・５月）'!Z34="ベア加算","",P32*VLOOKUP(N32,【参考】数式用!$AD$2:$AH$27,MATCH(O32,【参考】数式用!$K$4:$N$4,0)+1,0)),"")</f>
        <v/>
      </c>
      <c r="S32" s="125"/>
      <c r="T32" s="1090"/>
      <c r="U32" s="1091"/>
      <c r="V32" s="491"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70" t="str">
        <f>IF(基本情報入力シート!C72="","",基本情報入力シート!C72)</f>
        <v/>
      </c>
      <c r="C33" s="971"/>
      <c r="D33" s="971"/>
      <c r="E33" s="971"/>
      <c r="F33" s="971"/>
      <c r="G33" s="971"/>
      <c r="H33" s="971"/>
      <c r="I33" s="972"/>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8"/>
      <c r="Q33" s="1089"/>
      <c r="R33" s="490" t="str">
        <f>IFERROR(IF('別紙様式3-2（４・５月）'!Z35="ベア加算","",P33*VLOOKUP(N33,【参考】数式用!$AD$2:$AH$27,MATCH(O33,【参考】数式用!$K$4:$N$4,0)+1,0)),"")</f>
        <v/>
      </c>
      <c r="S33" s="125"/>
      <c r="T33" s="1090"/>
      <c r="U33" s="1091"/>
      <c r="V33" s="491"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70" t="str">
        <f>IF(基本情報入力シート!C73="","",基本情報入力シート!C73)</f>
        <v/>
      </c>
      <c r="C34" s="971"/>
      <c r="D34" s="971"/>
      <c r="E34" s="971"/>
      <c r="F34" s="971"/>
      <c r="G34" s="971"/>
      <c r="H34" s="971"/>
      <c r="I34" s="972"/>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8"/>
      <c r="Q34" s="1089"/>
      <c r="R34" s="490" t="str">
        <f>IFERROR(IF('別紙様式3-2（４・５月）'!Z36="ベア加算","",P34*VLOOKUP(N34,【参考】数式用!$AD$2:$AH$27,MATCH(O34,【参考】数式用!$K$4:$N$4,0)+1,0)),"")</f>
        <v/>
      </c>
      <c r="S34" s="125"/>
      <c r="T34" s="1090"/>
      <c r="U34" s="1091"/>
      <c r="V34" s="491"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70" t="str">
        <f>IF(基本情報入力シート!C74="","",基本情報入力シート!C74)</f>
        <v/>
      </c>
      <c r="C35" s="971"/>
      <c r="D35" s="971"/>
      <c r="E35" s="971"/>
      <c r="F35" s="971"/>
      <c r="G35" s="971"/>
      <c r="H35" s="971"/>
      <c r="I35" s="972"/>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8"/>
      <c r="Q35" s="1089"/>
      <c r="R35" s="490" t="str">
        <f>IFERROR(IF('別紙様式3-2（４・５月）'!Z37="ベア加算","",P35*VLOOKUP(N35,【参考】数式用!$AD$2:$AH$27,MATCH(O35,【参考】数式用!$K$4:$N$4,0)+1,0)),"")</f>
        <v/>
      </c>
      <c r="S35" s="125"/>
      <c r="T35" s="1090"/>
      <c r="U35" s="1091"/>
      <c r="V35" s="491"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70" t="str">
        <f>IF(基本情報入力シート!C75="","",基本情報入力シート!C75)</f>
        <v/>
      </c>
      <c r="C36" s="971"/>
      <c r="D36" s="971"/>
      <c r="E36" s="971"/>
      <c r="F36" s="971"/>
      <c r="G36" s="971"/>
      <c r="H36" s="971"/>
      <c r="I36" s="972"/>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8"/>
      <c r="Q36" s="1089"/>
      <c r="R36" s="490" t="str">
        <f>IFERROR(IF('別紙様式3-2（４・５月）'!Z38="ベア加算","",P36*VLOOKUP(N36,【参考】数式用!$AD$2:$AH$27,MATCH(O36,【参考】数式用!$K$4:$N$4,0)+1,0)),"")</f>
        <v/>
      </c>
      <c r="S36" s="125"/>
      <c r="T36" s="1090"/>
      <c r="U36" s="1091"/>
      <c r="V36" s="491"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70" t="str">
        <f>IF(基本情報入力シート!C76="","",基本情報入力シート!C76)</f>
        <v/>
      </c>
      <c r="C37" s="971"/>
      <c r="D37" s="971"/>
      <c r="E37" s="971"/>
      <c r="F37" s="971"/>
      <c r="G37" s="971"/>
      <c r="H37" s="971"/>
      <c r="I37" s="972"/>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8"/>
      <c r="Q37" s="1089"/>
      <c r="R37" s="490" t="str">
        <f>IFERROR(IF('別紙様式3-2（４・５月）'!Z39="ベア加算","",P37*VLOOKUP(N37,【参考】数式用!$AD$2:$AH$27,MATCH(O37,【参考】数式用!$K$4:$N$4,0)+1,0)),"")</f>
        <v/>
      </c>
      <c r="S37" s="125"/>
      <c r="T37" s="1090"/>
      <c r="U37" s="1091"/>
      <c r="V37" s="491"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70" t="str">
        <f>IF(基本情報入力シート!C77="","",基本情報入力シート!C77)</f>
        <v/>
      </c>
      <c r="C38" s="971"/>
      <c r="D38" s="971"/>
      <c r="E38" s="971"/>
      <c r="F38" s="971"/>
      <c r="G38" s="971"/>
      <c r="H38" s="971"/>
      <c r="I38" s="972"/>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8"/>
      <c r="Q38" s="1089"/>
      <c r="R38" s="490" t="str">
        <f>IFERROR(IF('別紙様式3-2（４・５月）'!Z40="ベア加算","",P38*VLOOKUP(N38,【参考】数式用!$AD$2:$AH$27,MATCH(O38,【参考】数式用!$K$4:$N$4,0)+1,0)),"")</f>
        <v/>
      </c>
      <c r="S38" s="125"/>
      <c r="T38" s="1090"/>
      <c r="U38" s="1091"/>
      <c r="V38" s="491"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70" t="str">
        <f>IF(基本情報入力シート!C78="","",基本情報入力シート!C78)</f>
        <v/>
      </c>
      <c r="C39" s="971"/>
      <c r="D39" s="971"/>
      <c r="E39" s="971"/>
      <c r="F39" s="971"/>
      <c r="G39" s="971"/>
      <c r="H39" s="971"/>
      <c r="I39" s="972"/>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8"/>
      <c r="Q39" s="1089"/>
      <c r="R39" s="490" t="str">
        <f>IFERROR(IF('別紙様式3-2（４・５月）'!Z41="ベア加算","",P39*VLOOKUP(N39,【参考】数式用!$AD$2:$AH$27,MATCH(O39,【参考】数式用!$K$4:$N$4,0)+1,0)),"")</f>
        <v/>
      </c>
      <c r="S39" s="125"/>
      <c r="T39" s="1090"/>
      <c r="U39" s="1091"/>
      <c r="V39" s="491"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70" t="str">
        <f>IF(基本情報入力シート!C79="","",基本情報入力シート!C79)</f>
        <v/>
      </c>
      <c r="C40" s="971"/>
      <c r="D40" s="971"/>
      <c r="E40" s="971"/>
      <c r="F40" s="971"/>
      <c r="G40" s="971"/>
      <c r="H40" s="971"/>
      <c r="I40" s="972"/>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8"/>
      <c r="Q40" s="1089"/>
      <c r="R40" s="490" t="str">
        <f>IFERROR(IF('別紙様式3-2（４・５月）'!Z42="ベア加算","",P40*VLOOKUP(N40,【参考】数式用!$AD$2:$AH$27,MATCH(O40,【参考】数式用!$K$4:$N$4,0)+1,0)),"")</f>
        <v/>
      </c>
      <c r="S40" s="125"/>
      <c r="T40" s="1090"/>
      <c r="U40" s="1091"/>
      <c r="V40" s="491"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70" t="str">
        <f>IF(基本情報入力シート!C80="","",基本情報入力シート!C80)</f>
        <v/>
      </c>
      <c r="C41" s="971"/>
      <c r="D41" s="971"/>
      <c r="E41" s="971"/>
      <c r="F41" s="971"/>
      <c r="G41" s="971"/>
      <c r="H41" s="971"/>
      <c r="I41" s="972"/>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8"/>
      <c r="Q41" s="1089"/>
      <c r="R41" s="490" t="str">
        <f>IFERROR(IF('別紙様式3-2（４・５月）'!Z43="ベア加算","",P41*VLOOKUP(N41,【参考】数式用!$AD$2:$AH$27,MATCH(O41,【参考】数式用!$K$4:$N$4,0)+1,0)),"")</f>
        <v/>
      </c>
      <c r="S41" s="125"/>
      <c r="T41" s="1090"/>
      <c r="U41" s="1091"/>
      <c r="V41" s="491"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70" t="str">
        <f>IF(基本情報入力シート!C81="","",基本情報入力シート!C81)</f>
        <v/>
      </c>
      <c r="C42" s="971"/>
      <c r="D42" s="971"/>
      <c r="E42" s="971"/>
      <c r="F42" s="971"/>
      <c r="G42" s="971"/>
      <c r="H42" s="971"/>
      <c r="I42" s="972"/>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8"/>
      <c r="Q42" s="1089"/>
      <c r="R42" s="490" t="str">
        <f>IFERROR(IF('別紙様式3-2（４・５月）'!Z44="ベア加算","",P42*VLOOKUP(N42,【参考】数式用!$AD$2:$AH$27,MATCH(O42,【参考】数式用!$K$4:$N$4,0)+1,0)),"")</f>
        <v/>
      </c>
      <c r="S42" s="125"/>
      <c r="T42" s="1090"/>
      <c r="U42" s="1091"/>
      <c r="V42" s="491"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70" t="str">
        <f>IF(基本情報入力シート!C82="","",基本情報入力シート!C82)</f>
        <v/>
      </c>
      <c r="C43" s="971"/>
      <c r="D43" s="971"/>
      <c r="E43" s="971"/>
      <c r="F43" s="971"/>
      <c r="G43" s="971"/>
      <c r="H43" s="971"/>
      <c r="I43" s="972"/>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8"/>
      <c r="Q43" s="1089"/>
      <c r="R43" s="490" t="str">
        <f>IFERROR(IF('別紙様式3-2（４・５月）'!Z45="ベア加算","",P43*VLOOKUP(N43,【参考】数式用!$AD$2:$AH$27,MATCH(O43,【参考】数式用!$K$4:$N$4,0)+1,0)),"")</f>
        <v/>
      </c>
      <c r="S43" s="125"/>
      <c r="T43" s="1090"/>
      <c r="U43" s="1091"/>
      <c r="V43" s="491"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70" t="str">
        <f>IF(基本情報入力シート!C83="","",基本情報入力シート!C83)</f>
        <v/>
      </c>
      <c r="C44" s="971"/>
      <c r="D44" s="971"/>
      <c r="E44" s="971"/>
      <c r="F44" s="971"/>
      <c r="G44" s="971"/>
      <c r="H44" s="971"/>
      <c r="I44" s="972"/>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8"/>
      <c r="Q44" s="1089"/>
      <c r="R44" s="490" t="str">
        <f>IFERROR(IF('別紙様式3-2（４・５月）'!Z46="ベア加算","",P44*VLOOKUP(N44,【参考】数式用!$AD$2:$AH$27,MATCH(O44,【参考】数式用!$K$4:$N$4,0)+1,0)),"")</f>
        <v/>
      </c>
      <c r="S44" s="125"/>
      <c r="T44" s="1090"/>
      <c r="U44" s="1091"/>
      <c r="V44" s="491"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70" t="str">
        <f>IF(基本情報入力シート!C84="","",基本情報入力シート!C84)</f>
        <v/>
      </c>
      <c r="C45" s="971"/>
      <c r="D45" s="971"/>
      <c r="E45" s="971"/>
      <c r="F45" s="971"/>
      <c r="G45" s="971"/>
      <c r="H45" s="971"/>
      <c r="I45" s="972"/>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8"/>
      <c r="Q45" s="1089"/>
      <c r="R45" s="490" t="str">
        <f>IFERROR(IF('別紙様式3-2（４・５月）'!Z47="ベア加算","",P45*VLOOKUP(N45,【参考】数式用!$AD$2:$AH$27,MATCH(O45,【参考】数式用!$K$4:$N$4,0)+1,0)),"")</f>
        <v/>
      </c>
      <c r="S45" s="125"/>
      <c r="T45" s="1090"/>
      <c r="U45" s="1091"/>
      <c r="V45" s="491"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70" t="str">
        <f>IF(基本情報入力シート!C85="","",基本情報入力シート!C85)</f>
        <v/>
      </c>
      <c r="C46" s="971"/>
      <c r="D46" s="971"/>
      <c r="E46" s="971"/>
      <c r="F46" s="971"/>
      <c r="G46" s="971"/>
      <c r="H46" s="971"/>
      <c r="I46" s="972"/>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8"/>
      <c r="Q46" s="1089"/>
      <c r="R46" s="490" t="str">
        <f>IFERROR(IF('別紙様式3-2（４・５月）'!Z48="ベア加算","",P46*VLOOKUP(N46,【参考】数式用!$AD$2:$AH$27,MATCH(O46,【参考】数式用!$K$4:$N$4,0)+1,0)),"")</f>
        <v/>
      </c>
      <c r="S46" s="125"/>
      <c r="T46" s="1090"/>
      <c r="U46" s="1091"/>
      <c r="V46" s="491"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70" t="str">
        <f>IF(基本情報入力シート!C86="","",基本情報入力シート!C86)</f>
        <v/>
      </c>
      <c r="C47" s="971"/>
      <c r="D47" s="971"/>
      <c r="E47" s="971"/>
      <c r="F47" s="971"/>
      <c r="G47" s="971"/>
      <c r="H47" s="971"/>
      <c r="I47" s="972"/>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8"/>
      <c r="Q47" s="1089"/>
      <c r="R47" s="490" t="str">
        <f>IFERROR(IF('別紙様式3-2（４・５月）'!Z49="ベア加算","",P47*VLOOKUP(N47,【参考】数式用!$AD$2:$AH$27,MATCH(O47,【参考】数式用!$K$4:$N$4,0)+1,0)),"")</f>
        <v/>
      </c>
      <c r="S47" s="125"/>
      <c r="T47" s="1090"/>
      <c r="U47" s="1091"/>
      <c r="V47" s="491"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70" t="str">
        <f>IF(基本情報入力シート!C87="","",基本情報入力シート!C87)</f>
        <v/>
      </c>
      <c r="C48" s="971"/>
      <c r="D48" s="971"/>
      <c r="E48" s="971"/>
      <c r="F48" s="971"/>
      <c r="G48" s="971"/>
      <c r="H48" s="971"/>
      <c r="I48" s="972"/>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8"/>
      <c r="Q48" s="1089"/>
      <c r="R48" s="490" t="str">
        <f>IFERROR(IF('別紙様式3-2（４・５月）'!Z50="ベア加算","",P48*VLOOKUP(N48,【参考】数式用!$AD$2:$AH$27,MATCH(O48,【参考】数式用!$K$4:$N$4,0)+1,0)),"")</f>
        <v/>
      </c>
      <c r="S48" s="125"/>
      <c r="T48" s="1090"/>
      <c r="U48" s="1091"/>
      <c r="V48" s="491"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70" t="str">
        <f>IF(基本情報入力シート!C88="","",基本情報入力シート!C88)</f>
        <v/>
      </c>
      <c r="C49" s="971"/>
      <c r="D49" s="971"/>
      <c r="E49" s="971"/>
      <c r="F49" s="971"/>
      <c r="G49" s="971"/>
      <c r="H49" s="971"/>
      <c r="I49" s="972"/>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8"/>
      <c r="Q49" s="1089"/>
      <c r="R49" s="490" t="str">
        <f>IFERROR(IF('別紙様式3-2（４・５月）'!Z51="ベア加算","",P49*VLOOKUP(N49,【参考】数式用!$AD$2:$AH$27,MATCH(O49,【参考】数式用!$K$4:$N$4,0)+1,0)),"")</f>
        <v/>
      </c>
      <c r="S49" s="125"/>
      <c r="T49" s="1090"/>
      <c r="U49" s="1091"/>
      <c r="V49" s="491"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70" t="str">
        <f>IF(基本情報入力シート!C89="","",基本情報入力シート!C89)</f>
        <v/>
      </c>
      <c r="C50" s="971"/>
      <c r="D50" s="971"/>
      <c r="E50" s="971"/>
      <c r="F50" s="971"/>
      <c r="G50" s="971"/>
      <c r="H50" s="971"/>
      <c r="I50" s="972"/>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8"/>
      <c r="Q50" s="1089"/>
      <c r="R50" s="490" t="str">
        <f>IFERROR(IF('別紙様式3-2（４・５月）'!Z52="ベア加算","",P50*VLOOKUP(N50,【参考】数式用!$AD$2:$AH$27,MATCH(O50,【参考】数式用!$K$4:$N$4,0)+1,0)),"")</f>
        <v/>
      </c>
      <c r="S50" s="125"/>
      <c r="T50" s="1090"/>
      <c r="U50" s="1091"/>
      <c r="V50" s="491"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70" t="str">
        <f>IF(基本情報入力シート!C90="","",基本情報入力シート!C90)</f>
        <v/>
      </c>
      <c r="C51" s="971"/>
      <c r="D51" s="971"/>
      <c r="E51" s="971"/>
      <c r="F51" s="971"/>
      <c r="G51" s="971"/>
      <c r="H51" s="971"/>
      <c r="I51" s="972"/>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8"/>
      <c r="Q51" s="1089"/>
      <c r="R51" s="490" t="str">
        <f>IFERROR(IF('別紙様式3-2（４・５月）'!Z53="ベア加算","",P51*VLOOKUP(N51,【参考】数式用!$AD$2:$AH$27,MATCH(O51,【参考】数式用!$K$4:$N$4,0)+1,0)),"")</f>
        <v/>
      </c>
      <c r="S51" s="125"/>
      <c r="T51" s="1090"/>
      <c r="U51" s="1091"/>
      <c r="V51" s="491"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70" t="str">
        <f>IF(基本情報入力シート!C91="","",基本情報入力シート!C91)</f>
        <v/>
      </c>
      <c r="C52" s="971"/>
      <c r="D52" s="971"/>
      <c r="E52" s="971"/>
      <c r="F52" s="971"/>
      <c r="G52" s="971"/>
      <c r="H52" s="971"/>
      <c r="I52" s="972"/>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8"/>
      <c r="Q52" s="1089"/>
      <c r="R52" s="490" t="str">
        <f>IFERROR(IF('別紙様式3-2（４・５月）'!Z54="ベア加算","",P52*VLOOKUP(N52,【参考】数式用!$AD$2:$AH$27,MATCH(O52,【参考】数式用!$K$4:$N$4,0)+1,0)),"")</f>
        <v/>
      </c>
      <c r="S52" s="125"/>
      <c r="T52" s="1090"/>
      <c r="U52" s="1091"/>
      <c r="V52" s="491"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70" t="str">
        <f>IF(基本情報入力シート!C92="","",基本情報入力シート!C92)</f>
        <v/>
      </c>
      <c r="C53" s="971"/>
      <c r="D53" s="971"/>
      <c r="E53" s="971"/>
      <c r="F53" s="971"/>
      <c r="G53" s="971"/>
      <c r="H53" s="971"/>
      <c r="I53" s="972"/>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8"/>
      <c r="Q53" s="1089"/>
      <c r="R53" s="490" t="str">
        <f>IFERROR(IF('別紙様式3-2（４・５月）'!Z55="ベア加算","",P53*VLOOKUP(N53,【参考】数式用!$AD$2:$AH$27,MATCH(O53,【参考】数式用!$K$4:$N$4,0)+1,0)),"")</f>
        <v/>
      </c>
      <c r="S53" s="125"/>
      <c r="T53" s="1090"/>
      <c r="U53" s="1091"/>
      <c r="V53" s="491"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70" t="str">
        <f>IF(基本情報入力シート!C93="","",基本情報入力シート!C93)</f>
        <v/>
      </c>
      <c r="C54" s="971"/>
      <c r="D54" s="971"/>
      <c r="E54" s="971"/>
      <c r="F54" s="971"/>
      <c r="G54" s="971"/>
      <c r="H54" s="971"/>
      <c r="I54" s="972"/>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8"/>
      <c r="Q54" s="1089"/>
      <c r="R54" s="490" t="str">
        <f>IFERROR(IF('別紙様式3-2（４・５月）'!Z56="ベア加算","",P54*VLOOKUP(N54,【参考】数式用!$AD$2:$AH$27,MATCH(O54,【参考】数式用!$K$4:$N$4,0)+1,0)),"")</f>
        <v/>
      </c>
      <c r="S54" s="125"/>
      <c r="T54" s="1090"/>
      <c r="U54" s="1091"/>
      <c r="V54" s="491"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70" t="str">
        <f>IF(基本情報入力シート!C94="","",基本情報入力シート!C94)</f>
        <v/>
      </c>
      <c r="C55" s="971"/>
      <c r="D55" s="971"/>
      <c r="E55" s="971"/>
      <c r="F55" s="971"/>
      <c r="G55" s="971"/>
      <c r="H55" s="971"/>
      <c r="I55" s="972"/>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8"/>
      <c r="Q55" s="1089"/>
      <c r="R55" s="490" t="str">
        <f>IFERROR(IF('別紙様式3-2（４・５月）'!Z57="ベア加算","",P55*VLOOKUP(N55,【参考】数式用!$AD$2:$AH$27,MATCH(O55,【参考】数式用!$K$4:$N$4,0)+1,0)),"")</f>
        <v/>
      </c>
      <c r="S55" s="125"/>
      <c r="T55" s="1090"/>
      <c r="U55" s="1091"/>
      <c r="V55" s="491"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70" t="str">
        <f>IF(基本情報入力シート!C95="","",基本情報入力シート!C95)</f>
        <v/>
      </c>
      <c r="C56" s="971"/>
      <c r="D56" s="971"/>
      <c r="E56" s="971"/>
      <c r="F56" s="971"/>
      <c r="G56" s="971"/>
      <c r="H56" s="971"/>
      <c r="I56" s="972"/>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8"/>
      <c r="Q56" s="1089"/>
      <c r="R56" s="490" t="str">
        <f>IFERROR(IF('別紙様式3-2（４・５月）'!Z58="ベア加算","",P56*VLOOKUP(N56,【参考】数式用!$AD$2:$AH$27,MATCH(O56,【参考】数式用!$K$4:$N$4,0)+1,0)),"")</f>
        <v/>
      </c>
      <c r="S56" s="125"/>
      <c r="T56" s="1090"/>
      <c r="U56" s="1091"/>
      <c r="V56" s="491"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70" t="str">
        <f>IF(基本情報入力シート!C96="","",基本情報入力シート!C96)</f>
        <v/>
      </c>
      <c r="C57" s="971"/>
      <c r="D57" s="971"/>
      <c r="E57" s="971"/>
      <c r="F57" s="971"/>
      <c r="G57" s="971"/>
      <c r="H57" s="971"/>
      <c r="I57" s="972"/>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8"/>
      <c r="Q57" s="1089"/>
      <c r="R57" s="490" t="str">
        <f>IFERROR(IF('別紙様式3-2（４・５月）'!Z59="ベア加算","",P57*VLOOKUP(N57,【参考】数式用!$AD$2:$AH$27,MATCH(O57,【参考】数式用!$K$4:$N$4,0)+1,0)),"")</f>
        <v/>
      </c>
      <c r="S57" s="125"/>
      <c r="T57" s="1090"/>
      <c r="U57" s="1091"/>
      <c r="V57" s="491"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70" t="str">
        <f>IF(基本情報入力シート!C97="","",基本情報入力シート!C97)</f>
        <v/>
      </c>
      <c r="C58" s="971"/>
      <c r="D58" s="971"/>
      <c r="E58" s="971"/>
      <c r="F58" s="971"/>
      <c r="G58" s="971"/>
      <c r="H58" s="971"/>
      <c r="I58" s="972"/>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8"/>
      <c r="Q58" s="1089"/>
      <c r="R58" s="490" t="str">
        <f>IFERROR(IF('別紙様式3-2（４・５月）'!Z60="ベア加算","",P58*VLOOKUP(N58,【参考】数式用!$AD$2:$AH$27,MATCH(O58,【参考】数式用!$K$4:$N$4,0)+1,0)),"")</f>
        <v/>
      </c>
      <c r="S58" s="125"/>
      <c r="T58" s="1090"/>
      <c r="U58" s="1091"/>
      <c r="V58" s="491"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70" t="str">
        <f>IF(基本情報入力シート!C98="","",基本情報入力シート!C98)</f>
        <v/>
      </c>
      <c r="C59" s="971"/>
      <c r="D59" s="971"/>
      <c r="E59" s="971"/>
      <c r="F59" s="971"/>
      <c r="G59" s="971"/>
      <c r="H59" s="971"/>
      <c r="I59" s="972"/>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8"/>
      <c r="Q59" s="1089"/>
      <c r="R59" s="490" t="str">
        <f>IFERROR(IF('別紙様式3-2（４・５月）'!Z61="ベア加算","",P59*VLOOKUP(N59,【参考】数式用!$AD$2:$AH$27,MATCH(O59,【参考】数式用!$K$4:$N$4,0)+1,0)),"")</f>
        <v/>
      </c>
      <c r="S59" s="125"/>
      <c r="T59" s="1090"/>
      <c r="U59" s="1091"/>
      <c r="V59" s="491"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70" t="str">
        <f>IF(基本情報入力シート!C99="","",基本情報入力シート!C99)</f>
        <v/>
      </c>
      <c r="C60" s="971"/>
      <c r="D60" s="971"/>
      <c r="E60" s="971"/>
      <c r="F60" s="971"/>
      <c r="G60" s="971"/>
      <c r="H60" s="971"/>
      <c r="I60" s="972"/>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8"/>
      <c r="Q60" s="1089"/>
      <c r="R60" s="490" t="str">
        <f>IFERROR(IF('別紙様式3-2（４・５月）'!Z62="ベア加算","",P60*VLOOKUP(N60,【参考】数式用!$AD$2:$AH$27,MATCH(O60,【参考】数式用!$K$4:$N$4,0)+1,0)),"")</f>
        <v/>
      </c>
      <c r="S60" s="125"/>
      <c r="T60" s="1090"/>
      <c r="U60" s="1091"/>
      <c r="V60" s="491"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70" t="str">
        <f>IF(基本情報入力シート!C100="","",基本情報入力シート!C100)</f>
        <v/>
      </c>
      <c r="C61" s="971"/>
      <c r="D61" s="971"/>
      <c r="E61" s="971"/>
      <c r="F61" s="971"/>
      <c r="G61" s="971"/>
      <c r="H61" s="971"/>
      <c r="I61" s="972"/>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8"/>
      <c r="Q61" s="1089"/>
      <c r="R61" s="490" t="str">
        <f>IFERROR(IF('別紙様式3-2（４・５月）'!Z63="ベア加算","",P61*VLOOKUP(N61,【参考】数式用!$AD$2:$AH$27,MATCH(O61,【参考】数式用!$K$4:$N$4,0)+1,0)),"")</f>
        <v/>
      </c>
      <c r="S61" s="125"/>
      <c r="T61" s="1090"/>
      <c r="U61" s="1091"/>
      <c r="V61" s="491"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70" t="str">
        <f>IF(基本情報入力シート!C101="","",基本情報入力シート!C101)</f>
        <v/>
      </c>
      <c r="C62" s="971"/>
      <c r="D62" s="971"/>
      <c r="E62" s="971"/>
      <c r="F62" s="971"/>
      <c r="G62" s="971"/>
      <c r="H62" s="971"/>
      <c r="I62" s="972"/>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8"/>
      <c r="Q62" s="1089"/>
      <c r="R62" s="490" t="str">
        <f>IFERROR(IF('別紙様式3-2（４・５月）'!Z64="ベア加算","",P62*VLOOKUP(N62,【参考】数式用!$AD$2:$AH$27,MATCH(O62,【参考】数式用!$K$4:$N$4,0)+1,0)),"")</f>
        <v/>
      </c>
      <c r="S62" s="125"/>
      <c r="T62" s="1090"/>
      <c r="U62" s="1091"/>
      <c r="V62" s="491"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70" t="str">
        <f>IF(基本情報入力シート!C102="","",基本情報入力シート!C102)</f>
        <v/>
      </c>
      <c r="C63" s="971"/>
      <c r="D63" s="971"/>
      <c r="E63" s="971"/>
      <c r="F63" s="971"/>
      <c r="G63" s="971"/>
      <c r="H63" s="971"/>
      <c r="I63" s="972"/>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8"/>
      <c r="Q63" s="1089"/>
      <c r="R63" s="490" t="str">
        <f>IFERROR(IF('別紙様式3-2（４・５月）'!Z65="ベア加算","",P63*VLOOKUP(N63,【参考】数式用!$AD$2:$AH$27,MATCH(O63,【参考】数式用!$K$4:$N$4,0)+1,0)),"")</f>
        <v/>
      </c>
      <c r="S63" s="125"/>
      <c r="T63" s="1090"/>
      <c r="U63" s="1091"/>
      <c r="V63" s="491"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70" t="str">
        <f>IF(基本情報入力シート!C103="","",基本情報入力シート!C103)</f>
        <v/>
      </c>
      <c r="C64" s="971"/>
      <c r="D64" s="971"/>
      <c r="E64" s="971"/>
      <c r="F64" s="971"/>
      <c r="G64" s="971"/>
      <c r="H64" s="971"/>
      <c r="I64" s="972"/>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8"/>
      <c r="Q64" s="1089"/>
      <c r="R64" s="490" t="str">
        <f>IFERROR(IF('別紙様式3-2（４・５月）'!Z66="ベア加算","",P64*VLOOKUP(N64,【参考】数式用!$AD$2:$AH$27,MATCH(O64,【参考】数式用!$K$4:$N$4,0)+1,0)),"")</f>
        <v/>
      </c>
      <c r="S64" s="125"/>
      <c r="T64" s="1090"/>
      <c r="U64" s="1091"/>
      <c r="V64" s="491"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70" t="str">
        <f>IF(基本情報入力シート!C104="","",基本情報入力シート!C104)</f>
        <v/>
      </c>
      <c r="C65" s="971"/>
      <c r="D65" s="971"/>
      <c r="E65" s="971"/>
      <c r="F65" s="971"/>
      <c r="G65" s="971"/>
      <c r="H65" s="971"/>
      <c r="I65" s="972"/>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8"/>
      <c r="Q65" s="1089"/>
      <c r="R65" s="490" t="str">
        <f>IFERROR(IF('別紙様式3-2（４・５月）'!Z67="ベア加算","",P65*VLOOKUP(N65,【参考】数式用!$AD$2:$AH$27,MATCH(O65,【参考】数式用!$K$4:$N$4,0)+1,0)),"")</f>
        <v/>
      </c>
      <c r="S65" s="125"/>
      <c r="T65" s="1090"/>
      <c r="U65" s="1091"/>
      <c r="V65" s="491"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70" t="str">
        <f>IF(基本情報入力シート!C105="","",基本情報入力シート!C105)</f>
        <v/>
      </c>
      <c r="C66" s="971"/>
      <c r="D66" s="971"/>
      <c r="E66" s="971"/>
      <c r="F66" s="971"/>
      <c r="G66" s="971"/>
      <c r="H66" s="971"/>
      <c r="I66" s="972"/>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8"/>
      <c r="Q66" s="1089"/>
      <c r="R66" s="490" t="str">
        <f>IFERROR(IF('別紙様式3-2（４・５月）'!Z68="ベア加算","",P66*VLOOKUP(N66,【参考】数式用!$AD$2:$AH$27,MATCH(O66,【参考】数式用!$K$4:$N$4,0)+1,0)),"")</f>
        <v/>
      </c>
      <c r="S66" s="125"/>
      <c r="T66" s="1090"/>
      <c r="U66" s="1091"/>
      <c r="V66" s="491"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70" t="str">
        <f>IF(基本情報入力シート!C106="","",基本情報入力シート!C106)</f>
        <v/>
      </c>
      <c r="C67" s="971"/>
      <c r="D67" s="971"/>
      <c r="E67" s="971"/>
      <c r="F67" s="971"/>
      <c r="G67" s="971"/>
      <c r="H67" s="971"/>
      <c r="I67" s="972"/>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8"/>
      <c r="Q67" s="1089"/>
      <c r="R67" s="490" t="str">
        <f>IFERROR(IF('別紙様式3-2（４・５月）'!Z69="ベア加算","",P67*VLOOKUP(N67,【参考】数式用!$AD$2:$AH$27,MATCH(O67,【参考】数式用!$K$4:$N$4,0)+1,0)),"")</f>
        <v/>
      </c>
      <c r="S67" s="125"/>
      <c r="T67" s="1090"/>
      <c r="U67" s="1091"/>
      <c r="V67" s="491"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70" t="str">
        <f>IF(基本情報入力シート!C107="","",基本情報入力シート!C107)</f>
        <v/>
      </c>
      <c r="C68" s="971"/>
      <c r="D68" s="971"/>
      <c r="E68" s="971"/>
      <c r="F68" s="971"/>
      <c r="G68" s="971"/>
      <c r="H68" s="971"/>
      <c r="I68" s="972"/>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8"/>
      <c r="Q68" s="1089"/>
      <c r="R68" s="490" t="str">
        <f>IFERROR(IF('別紙様式3-2（４・５月）'!Z70="ベア加算","",P68*VLOOKUP(N68,【参考】数式用!$AD$2:$AH$27,MATCH(O68,【参考】数式用!$K$4:$N$4,0)+1,0)),"")</f>
        <v/>
      </c>
      <c r="S68" s="125"/>
      <c r="T68" s="1090"/>
      <c r="U68" s="1091"/>
      <c r="V68" s="491"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70" t="str">
        <f>IF(基本情報入力シート!C108="","",基本情報入力シート!C108)</f>
        <v/>
      </c>
      <c r="C69" s="971"/>
      <c r="D69" s="971"/>
      <c r="E69" s="971"/>
      <c r="F69" s="971"/>
      <c r="G69" s="971"/>
      <c r="H69" s="971"/>
      <c r="I69" s="972"/>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8"/>
      <c r="Q69" s="1089"/>
      <c r="R69" s="490" t="str">
        <f>IFERROR(IF('別紙様式3-2（４・５月）'!Z71="ベア加算","",P69*VLOOKUP(N69,【参考】数式用!$AD$2:$AH$27,MATCH(O69,【参考】数式用!$K$4:$N$4,0)+1,0)),"")</f>
        <v/>
      </c>
      <c r="S69" s="125"/>
      <c r="T69" s="1090"/>
      <c r="U69" s="1091"/>
      <c r="V69" s="491"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70" t="str">
        <f>IF(基本情報入力シート!C109="","",基本情報入力シート!C109)</f>
        <v/>
      </c>
      <c r="C70" s="971"/>
      <c r="D70" s="971"/>
      <c r="E70" s="971"/>
      <c r="F70" s="971"/>
      <c r="G70" s="971"/>
      <c r="H70" s="971"/>
      <c r="I70" s="972"/>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8"/>
      <c r="Q70" s="1089"/>
      <c r="R70" s="490" t="str">
        <f>IFERROR(IF('別紙様式3-2（４・５月）'!Z72="ベア加算","",P70*VLOOKUP(N70,【参考】数式用!$AD$2:$AH$27,MATCH(O70,【参考】数式用!$K$4:$N$4,0)+1,0)),"")</f>
        <v/>
      </c>
      <c r="S70" s="125"/>
      <c r="T70" s="1090"/>
      <c r="U70" s="1091"/>
      <c r="V70" s="491"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70" t="str">
        <f>IF(基本情報入力シート!C110="","",基本情報入力シート!C110)</f>
        <v/>
      </c>
      <c r="C71" s="971"/>
      <c r="D71" s="971"/>
      <c r="E71" s="971"/>
      <c r="F71" s="971"/>
      <c r="G71" s="971"/>
      <c r="H71" s="971"/>
      <c r="I71" s="972"/>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8"/>
      <c r="Q71" s="1089"/>
      <c r="R71" s="490" t="str">
        <f>IFERROR(IF('別紙様式3-2（４・５月）'!Z73="ベア加算","",P71*VLOOKUP(N71,【参考】数式用!$AD$2:$AH$27,MATCH(O71,【参考】数式用!$K$4:$N$4,0)+1,0)),"")</f>
        <v/>
      </c>
      <c r="S71" s="125"/>
      <c r="T71" s="1090"/>
      <c r="U71" s="1091"/>
      <c r="V71" s="491"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70" t="str">
        <f>IF(基本情報入力シート!C111="","",基本情報入力シート!C111)</f>
        <v/>
      </c>
      <c r="C72" s="971"/>
      <c r="D72" s="971"/>
      <c r="E72" s="971"/>
      <c r="F72" s="971"/>
      <c r="G72" s="971"/>
      <c r="H72" s="971"/>
      <c r="I72" s="972"/>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8"/>
      <c r="Q72" s="1089"/>
      <c r="R72" s="490" t="str">
        <f>IFERROR(IF('別紙様式3-2（４・５月）'!Z74="ベア加算","",P72*VLOOKUP(N72,【参考】数式用!$AD$2:$AH$27,MATCH(O72,【参考】数式用!$K$4:$N$4,0)+1,0)),"")</f>
        <v/>
      </c>
      <c r="S72" s="125"/>
      <c r="T72" s="1090"/>
      <c r="U72" s="1091"/>
      <c r="V72" s="491"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70" t="str">
        <f>IF(基本情報入力シート!C112="","",基本情報入力シート!C112)</f>
        <v/>
      </c>
      <c r="C73" s="971"/>
      <c r="D73" s="971"/>
      <c r="E73" s="971"/>
      <c r="F73" s="971"/>
      <c r="G73" s="971"/>
      <c r="H73" s="971"/>
      <c r="I73" s="972"/>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8"/>
      <c r="Q73" s="1089"/>
      <c r="R73" s="490" t="str">
        <f>IFERROR(IF('別紙様式3-2（４・５月）'!Z75="ベア加算","",P73*VLOOKUP(N73,【参考】数式用!$AD$2:$AH$27,MATCH(O73,【参考】数式用!$K$4:$N$4,0)+1,0)),"")</f>
        <v/>
      </c>
      <c r="S73" s="125"/>
      <c r="T73" s="1090"/>
      <c r="U73" s="1091"/>
      <c r="V73" s="491"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70" t="str">
        <f>IF(基本情報入力シート!C113="","",基本情報入力シート!C113)</f>
        <v/>
      </c>
      <c r="C74" s="971"/>
      <c r="D74" s="971"/>
      <c r="E74" s="971"/>
      <c r="F74" s="971"/>
      <c r="G74" s="971"/>
      <c r="H74" s="971"/>
      <c r="I74" s="972"/>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8"/>
      <c r="Q74" s="1089"/>
      <c r="R74" s="490" t="str">
        <f>IFERROR(IF('別紙様式3-2（４・５月）'!Z76="ベア加算","",P74*VLOOKUP(N74,【参考】数式用!$AD$2:$AH$27,MATCH(O74,【参考】数式用!$K$4:$N$4,0)+1,0)),"")</f>
        <v/>
      </c>
      <c r="S74" s="125"/>
      <c r="T74" s="1090"/>
      <c r="U74" s="1091"/>
      <c r="V74" s="491"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70" t="str">
        <f>IF(基本情報入力シート!C114="","",基本情報入力シート!C114)</f>
        <v/>
      </c>
      <c r="C75" s="971"/>
      <c r="D75" s="971"/>
      <c r="E75" s="971"/>
      <c r="F75" s="971"/>
      <c r="G75" s="971"/>
      <c r="H75" s="971"/>
      <c r="I75" s="972"/>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8"/>
      <c r="Q75" s="1089"/>
      <c r="R75" s="490" t="str">
        <f>IFERROR(IF('別紙様式3-2（４・５月）'!Z77="ベア加算","",P75*VLOOKUP(N75,【参考】数式用!$AD$2:$AH$27,MATCH(O75,【参考】数式用!$K$4:$N$4,0)+1,0)),"")</f>
        <v/>
      </c>
      <c r="S75" s="125"/>
      <c r="T75" s="1090"/>
      <c r="U75" s="1091"/>
      <c r="V75" s="491"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70" t="str">
        <f>IF(基本情報入力シート!C115="","",基本情報入力シート!C115)</f>
        <v/>
      </c>
      <c r="C76" s="971"/>
      <c r="D76" s="971"/>
      <c r="E76" s="971"/>
      <c r="F76" s="971"/>
      <c r="G76" s="971"/>
      <c r="H76" s="971"/>
      <c r="I76" s="972"/>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8"/>
      <c r="Q76" s="1089"/>
      <c r="R76" s="490" t="str">
        <f>IFERROR(IF('別紙様式3-2（４・５月）'!Z78="ベア加算","",P76*VLOOKUP(N76,【参考】数式用!$AD$2:$AH$27,MATCH(O76,【参考】数式用!$K$4:$N$4,0)+1,0)),"")</f>
        <v/>
      </c>
      <c r="S76" s="125"/>
      <c r="T76" s="1090"/>
      <c r="U76" s="1091"/>
      <c r="V76" s="491"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70" t="str">
        <f>IF(基本情報入力シート!C116="","",基本情報入力シート!C116)</f>
        <v/>
      </c>
      <c r="C77" s="971"/>
      <c r="D77" s="971"/>
      <c r="E77" s="971"/>
      <c r="F77" s="971"/>
      <c r="G77" s="971"/>
      <c r="H77" s="971"/>
      <c r="I77" s="972"/>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8"/>
      <c r="Q77" s="1089"/>
      <c r="R77" s="490" t="str">
        <f>IFERROR(IF('別紙様式3-2（４・５月）'!Z79="ベア加算","",P77*VLOOKUP(N77,【参考】数式用!$AD$2:$AH$27,MATCH(O77,【参考】数式用!$K$4:$N$4,0)+1,0)),"")</f>
        <v/>
      </c>
      <c r="S77" s="125"/>
      <c r="T77" s="1090"/>
      <c r="U77" s="1091"/>
      <c r="V77" s="491"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70" t="str">
        <f>IF(基本情報入力シート!C117="","",基本情報入力シート!C117)</f>
        <v/>
      </c>
      <c r="C78" s="971"/>
      <c r="D78" s="971"/>
      <c r="E78" s="971"/>
      <c r="F78" s="971"/>
      <c r="G78" s="971"/>
      <c r="H78" s="971"/>
      <c r="I78" s="972"/>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8"/>
      <c r="Q78" s="1089"/>
      <c r="R78" s="490" t="str">
        <f>IFERROR(IF('別紙様式3-2（４・５月）'!Z80="ベア加算","",P78*VLOOKUP(N78,【参考】数式用!$AD$2:$AH$27,MATCH(O78,【参考】数式用!$K$4:$N$4,0)+1,0)),"")</f>
        <v/>
      </c>
      <c r="S78" s="125"/>
      <c r="T78" s="1090"/>
      <c r="U78" s="1091"/>
      <c r="V78" s="491"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70" t="str">
        <f>IF(基本情報入力シート!C118="","",基本情報入力シート!C118)</f>
        <v/>
      </c>
      <c r="C79" s="971"/>
      <c r="D79" s="971"/>
      <c r="E79" s="971"/>
      <c r="F79" s="971"/>
      <c r="G79" s="971"/>
      <c r="H79" s="971"/>
      <c r="I79" s="972"/>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8"/>
      <c r="Q79" s="1089"/>
      <c r="R79" s="490" t="str">
        <f>IFERROR(IF('別紙様式3-2（４・５月）'!Z81="ベア加算","",P79*VLOOKUP(N79,【参考】数式用!$AD$2:$AH$27,MATCH(O79,【参考】数式用!$K$4:$N$4,0)+1,0)),"")</f>
        <v/>
      </c>
      <c r="S79" s="125"/>
      <c r="T79" s="1090"/>
      <c r="U79" s="1091"/>
      <c r="V79" s="491"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70" t="str">
        <f>IF(基本情報入力シート!C119="","",基本情報入力シート!C119)</f>
        <v/>
      </c>
      <c r="C80" s="971"/>
      <c r="D80" s="971"/>
      <c r="E80" s="971"/>
      <c r="F80" s="971"/>
      <c r="G80" s="971"/>
      <c r="H80" s="971"/>
      <c r="I80" s="972"/>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8"/>
      <c r="Q80" s="1089"/>
      <c r="R80" s="490" t="str">
        <f>IFERROR(IF('別紙様式3-2（４・５月）'!Z82="ベア加算","",P80*VLOOKUP(N80,【参考】数式用!$AD$2:$AH$27,MATCH(O80,【参考】数式用!$K$4:$N$4,0)+1,0)),"")</f>
        <v/>
      </c>
      <c r="S80" s="125"/>
      <c r="T80" s="1090"/>
      <c r="U80" s="1091"/>
      <c r="V80" s="491"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70" t="str">
        <f>IF(基本情報入力シート!C120="","",基本情報入力シート!C120)</f>
        <v/>
      </c>
      <c r="C81" s="971"/>
      <c r="D81" s="971"/>
      <c r="E81" s="971"/>
      <c r="F81" s="971"/>
      <c r="G81" s="971"/>
      <c r="H81" s="971"/>
      <c r="I81" s="972"/>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8"/>
      <c r="Q81" s="1089"/>
      <c r="R81" s="490" t="str">
        <f>IFERROR(IF('別紙様式3-2（４・５月）'!Z83="ベア加算","",P81*VLOOKUP(N81,【参考】数式用!$AD$2:$AH$27,MATCH(O81,【参考】数式用!$K$4:$N$4,0)+1,0)),"")</f>
        <v/>
      </c>
      <c r="S81" s="125"/>
      <c r="T81" s="1090"/>
      <c r="U81" s="1091"/>
      <c r="V81" s="491"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70" t="str">
        <f>IF(基本情報入力シート!C121="","",基本情報入力シート!C121)</f>
        <v/>
      </c>
      <c r="C82" s="971"/>
      <c r="D82" s="971"/>
      <c r="E82" s="971"/>
      <c r="F82" s="971"/>
      <c r="G82" s="971"/>
      <c r="H82" s="971"/>
      <c r="I82" s="972"/>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8"/>
      <c r="Q82" s="1089"/>
      <c r="R82" s="490" t="str">
        <f>IFERROR(IF('別紙様式3-2（４・５月）'!Z84="ベア加算","",P82*VLOOKUP(N82,【参考】数式用!$AD$2:$AH$27,MATCH(O82,【参考】数式用!$K$4:$N$4,0)+1,0)),"")</f>
        <v/>
      </c>
      <c r="S82" s="125"/>
      <c r="T82" s="1090"/>
      <c r="U82" s="1091"/>
      <c r="V82" s="491"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70" t="str">
        <f>IF(基本情報入力シート!C122="","",基本情報入力シート!C122)</f>
        <v/>
      </c>
      <c r="C83" s="971"/>
      <c r="D83" s="971"/>
      <c r="E83" s="971"/>
      <c r="F83" s="971"/>
      <c r="G83" s="971"/>
      <c r="H83" s="971"/>
      <c r="I83" s="972"/>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8"/>
      <c r="Q83" s="1089"/>
      <c r="R83" s="490" t="str">
        <f>IFERROR(IF('別紙様式3-2（４・５月）'!Z85="ベア加算","",P83*VLOOKUP(N83,【参考】数式用!$AD$2:$AH$27,MATCH(O83,【参考】数式用!$K$4:$N$4,0)+1,0)),"")</f>
        <v/>
      </c>
      <c r="S83" s="125"/>
      <c r="T83" s="1090"/>
      <c r="U83" s="1091"/>
      <c r="V83" s="491"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70" t="str">
        <f>IF(基本情報入力シート!C123="","",基本情報入力シート!C123)</f>
        <v/>
      </c>
      <c r="C84" s="971"/>
      <c r="D84" s="971"/>
      <c r="E84" s="971"/>
      <c r="F84" s="971"/>
      <c r="G84" s="971"/>
      <c r="H84" s="971"/>
      <c r="I84" s="972"/>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8"/>
      <c r="Q84" s="1089"/>
      <c r="R84" s="490" t="str">
        <f>IFERROR(IF('別紙様式3-2（４・５月）'!Z86="ベア加算","",P84*VLOOKUP(N84,【参考】数式用!$AD$2:$AH$27,MATCH(O84,【参考】数式用!$K$4:$N$4,0)+1,0)),"")</f>
        <v/>
      </c>
      <c r="S84" s="125"/>
      <c r="T84" s="1090"/>
      <c r="U84" s="1091"/>
      <c r="V84" s="491"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70" t="str">
        <f>IF(基本情報入力シート!C124="","",基本情報入力シート!C124)</f>
        <v/>
      </c>
      <c r="C85" s="971"/>
      <c r="D85" s="971"/>
      <c r="E85" s="971"/>
      <c r="F85" s="971"/>
      <c r="G85" s="971"/>
      <c r="H85" s="971"/>
      <c r="I85" s="972"/>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8"/>
      <c r="Q85" s="1089"/>
      <c r="R85" s="490" t="str">
        <f>IFERROR(IF('別紙様式3-2（４・５月）'!Z87="ベア加算","",P85*VLOOKUP(N85,【参考】数式用!$AD$2:$AH$27,MATCH(O85,【参考】数式用!$K$4:$N$4,0)+1,0)),"")</f>
        <v/>
      </c>
      <c r="S85" s="125"/>
      <c r="T85" s="1090"/>
      <c r="U85" s="1091"/>
      <c r="V85" s="491"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70" t="str">
        <f>IF(基本情報入力シート!C125="","",基本情報入力シート!C125)</f>
        <v/>
      </c>
      <c r="C86" s="971"/>
      <c r="D86" s="971"/>
      <c r="E86" s="971"/>
      <c r="F86" s="971"/>
      <c r="G86" s="971"/>
      <c r="H86" s="971"/>
      <c r="I86" s="972"/>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8"/>
      <c r="Q86" s="1089"/>
      <c r="R86" s="490" t="str">
        <f>IFERROR(IF('別紙様式3-2（４・５月）'!Z88="ベア加算","",P86*VLOOKUP(N86,【参考】数式用!$AD$2:$AH$27,MATCH(O86,【参考】数式用!$K$4:$N$4,0)+1,0)),"")</f>
        <v/>
      </c>
      <c r="S86" s="125"/>
      <c r="T86" s="1090"/>
      <c r="U86" s="1091"/>
      <c r="V86" s="491"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70" t="str">
        <f>IF(基本情報入力シート!C126="","",基本情報入力シート!C126)</f>
        <v/>
      </c>
      <c r="C87" s="971"/>
      <c r="D87" s="971"/>
      <c r="E87" s="971"/>
      <c r="F87" s="971"/>
      <c r="G87" s="971"/>
      <c r="H87" s="971"/>
      <c r="I87" s="972"/>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8"/>
      <c r="Q87" s="1089"/>
      <c r="R87" s="490" t="str">
        <f>IFERROR(IF('別紙様式3-2（４・５月）'!Z89="ベア加算","",P87*VLOOKUP(N87,【参考】数式用!$AD$2:$AH$27,MATCH(O87,【参考】数式用!$K$4:$N$4,0)+1,0)),"")</f>
        <v/>
      </c>
      <c r="S87" s="125"/>
      <c r="T87" s="1090"/>
      <c r="U87" s="1091"/>
      <c r="V87" s="491"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70" t="str">
        <f>IF(基本情報入力シート!C127="","",基本情報入力シート!C127)</f>
        <v/>
      </c>
      <c r="C88" s="971"/>
      <c r="D88" s="971"/>
      <c r="E88" s="971"/>
      <c r="F88" s="971"/>
      <c r="G88" s="971"/>
      <c r="H88" s="971"/>
      <c r="I88" s="972"/>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8"/>
      <c r="Q88" s="1089"/>
      <c r="R88" s="490" t="str">
        <f>IFERROR(IF('別紙様式3-2（４・５月）'!Z90="ベア加算","",P88*VLOOKUP(N88,【参考】数式用!$AD$2:$AH$27,MATCH(O88,【参考】数式用!$K$4:$N$4,0)+1,0)),"")</f>
        <v/>
      </c>
      <c r="S88" s="125"/>
      <c r="T88" s="1090"/>
      <c r="U88" s="1091"/>
      <c r="V88" s="491"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70" t="str">
        <f>IF(基本情報入力シート!C128="","",基本情報入力シート!C128)</f>
        <v/>
      </c>
      <c r="C89" s="971"/>
      <c r="D89" s="971"/>
      <c r="E89" s="971"/>
      <c r="F89" s="971"/>
      <c r="G89" s="971"/>
      <c r="H89" s="971"/>
      <c r="I89" s="972"/>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8"/>
      <c r="Q89" s="1089"/>
      <c r="R89" s="490" t="str">
        <f>IFERROR(IF('別紙様式3-2（４・５月）'!Z91="ベア加算","",P89*VLOOKUP(N89,【参考】数式用!$AD$2:$AH$27,MATCH(O89,【参考】数式用!$K$4:$N$4,0)+1,0)),"")</f>
        <v/>
      </c>
      <c r="S89" s="125"/>
      <c r="T89" s="1090"/>
      <c r="U89" s="1091"/>
      <c r="V89" s="491"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70" t="str">
        <f>IF(基本情報入力シート!C129="","",基本情報入力シート!C129)</f>
        <v/>
      </c>
      <c r="C90" s="971"/>
      <c r="D90" s="971"/>
      <c r="E90" s="971"/>
      <c r="F90" s="971"/>
      <c r="G90" s="971"/>
      <c r="H90" s="971"/>
      <c r="I90" s="972"/>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8"/>
      <c r="Q90" s="1089"/>
      <c r="R90" s="490" t="str">
        <f>IFERROR(IF('別紙様式3-2（４・５月）'!Z92="ベア加算","",P90*VLOOKUP(N90,【参考】数式用!$AD$2:$AH$27,MATCH(O90,【参考】数式用!$K$4:$N$4,0)+1,0)),"")</f>
        <v/>
      </c>
      <c r="S90" s="125"/>
      <c r="T90" s="1090"/>
      <c r="U90" s="1091"/>
      <c r="V90" s="491"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70" t="str">
        <f>IF(基本情報入力シート!C130="","",基本情報入力シート!C130)</f>
        <v/>
      </c>
      <c r="C91" s="971"/>
      <c r="D91" s="971"/>
      <c r="E91" s="971"/>
      <c r="F91" s="971"/>
      <c r="G91" s="971"/>
      <c r="H91" s="971"/>
      <c r="I91" s="972"/>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8"/>
      <c r="Q91" s="1089"/>
      <c r="R91" s="490" t="str">
        <f>IFERROR(IF('別紙様式3-2（４・５月）'!Z93="ベア加算","",P91*VLOOKUP(N91,【参考】数式用!$AD$2:$AH$27,MATCH(O91,【参考】数式用!$K$4:$N$4,0)+1,0)),"")</f>
        <v/>
      </c>
      <c r="S91" s="125"/>
      <c r="T91" s="1090"/>
      <c r="U91" s="1091"/>
      <c r="V91" s="491"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70" t="str">
        <f>IF(基本情報入力シート!C131="","",基本情報入力シート!C131)</f>
        <v/>
      </c>
      <c r="C92" s="971"/>
      <c r="D92" s="971"/>
      <c r="E92" s="971"/>
      <c r="F92" s="971"/>
      <c r="G92" s="971"/>
      <c r="H92" s="971"/>
      <c r="I92" s="972"/>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8"/>
      <c r="Q92" s="1089"/>
      <c r="R92" s="490" t="str">
        <f>IFERROR(IF('別紙様式3-2（４・５月）'!Z94="ベア加算","",P92*VLOOKUP(N92,【参考】数式用!$AD$2:$AH$27,MATCH(O92,【参考】数式用!$K$4:$N$4,0)+1,0)),"")</f>
        <v/>
      </c>
      <c r="S92" s="125"/>
      <c r="T92" s="1090"/>
      <c r="U92" s="1091"/>
      <c r="V92" s="491"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70" t="str">
        <f>IF(基本情報入力シート!C132="","",基本情報入力シート!C132)</f>
        <v/>
      </c>
      <c r="C93" s="971"/>
      <c r="D93" s="971"/>
      <c r="E93" s="971"/>
      <c r="F93" s="971"/>
      <c r="G93" s="971"/>
      <c r="H93" s="971"/>
      <c r="I93" s="972"/>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8"/>
      <c r="Q93" s="1089"/>
      <c r="R93" s="490" t="str">
        <f>IFERROR(IF('別紙様式3-2（４・５月）'!Z95="ベア加算","",P93*VLOOKUP(N93,【参考】数式用!$AD$2:$AH$27,MATCH(O93,【参考】数式用!$K$4:$N$4,0)+1,0)),"")</f>
        <v/>
      </c>
      <c r="S93" s="125"/>
      <c r="T93" s="1090"/>
      <c r="U93" s="1091"/>
      <c r="V93" s="491"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70" t="str">
        <f>IF(基本情報入力シート!C133="","",基本情報入力シート!C133)</f>
        <v/>
      </c>
      <c r="C94" s="971"/>
      <c r="D94" s="971"/>
      <c r="E94" s="971"/>
      <c r="F94" s="971"/>
      <c r="G94" s="971"/>
      <c r="H94" s="971"/>
      <c r="I94" s="972"/>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8"/>
      <c r="Q94" s="1089"/>
      <c r="R94" s="490" t="str">
        <f>IFERROR(IF('別紙様式3-2（４・５月）'!Z96="ベア加算","",P94*VLOOKUP(N94,【参考】数式用!$AD$2:$AH$27,MATCH(O94,【参考】数式用!$K$4:$N$4,0)+1,0)),"")</f>
        <v/>
      </c>
      <c r="S94" s="125"/>
      <c r="T94" s="1090"/>
      <c r="U94" s="1091"/>
      <c r="V94" s="491"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70" t="str">
        <f>IF(基本情報入力シート!C134="","",基本情報入力シート!C134)</f>
        <v/>
      </c>
      <c r="C95" s="971"/>
      <c r="D95" s="971"/>
      <c r="E95" s="971"/>
      <c r="F95" s="971"/>
      <c r="G95" s="971"/>
      <c r="H95" s="971"/>
      <c r="I95" s="972"/>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8"/>
      <c r="Q95" s="1089"/>
      <c r="R95" s="490" t="str">
        <f>IFERROR(IF('別紙様式3-2（４・５月）'!Z97="ベア加算","",P95*VLOOKUP(N95,【参考】数式用!$AD$2:$AH$27,MATCH(O95,【参考】数式用!$K$4:$N$4,0)+1,0)),"")</f>
        <v/>
      </c>
      <c r="S95" s="125"/>
      <c r="T95" s="1090"/>
      <c r="U95" s="1091"/>
      <c r="V95" s="491"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70" t="str">
        <f>IF(基本情報入力シート!C135="","",基本情報入力シート!C135)</f>
        <v/>
      </c>
      <c r="C96" s="971"/>
      <c r="D96" s="971"/>
      <c r="E96" s="971"/>
      <c r="F96" s="971"/>
      <c r="G96" s="971"/>
      <c r="H96" s="971"/>
      <c r="I96" s="972"/>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8"/>
      <c r="Q96" s="1089"/>
      <c r="R96" s="490" t="str">
        <f>IFERROR(IF('別紙様式3-2（４・５月）'!Z98="ベア加算","",P96*VLOOKUP(N96,【参考】数式用!$AD$2:$AH$27,MATCH(O96,【参考】数式用!$K$4:$N$4,0)+1,0)),"")</f>
        <v/>
      </c>
      <c r="S96" s="125"/>
      <c r="T96" s="1090"/>
      <c r="U96" s="1091"/>
      <c r="V96" s="491"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70" t="str">
        <f>IF(基本情報入力シート!C136="","",基本情報入力シート!C136)</f>
        <v/>
      </c>
      <c r="C97" s="971"/>
      <c r="D97" s="971"/>
      <c r="E97" s="971"/>
      <c r="F97" s="971"/>
      <c r="G97" s="971"/>
      <c r="H97" s="971"/>
      <c r="I97" s="972"/>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8"/>
      <c r="Q97" s="1089"/>
      <c r="R97" s="490" t="str">
        <f>IFERROR(IF('別紙様式3-2（４・５月）'!Z99="ベア加算","",P97*VLOOKUP(N97,【参考】数式用!$AD$2:$AH$27,MATCH(O97,【参考】数式用!$K$4:$N$4,0)+1,0)),"")</f>
        <v/>
      </c>
      <c r="S97" s="125"/>
      <c r="T97" s="1090"/>
      <c r="U97" s="1091"/>
      <c r="V97" s="491"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70" t="str">
        <f>IF(基本情報入力シート!C137="","",基本情報入力シート!C137)</f>
        <v/>
      </c>
      <c r="C98" s="971"/>
      <c r="D98" s="971"/>
      <c r="E98" s="971"/>
      <c r="F98" s="971"/>
      <c r="G98" s="971"/>
      <c r="H98" s="971"/>
      <c r="I98" s="972"/>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8"/>
      <c r="Q98" s="1089"/>
      <c r="R98" s="490" t="str">
        <f>IFERROR(IF('別紙様式3-2（４・５月）'!Z100="ベア加算","",P98*VLOOKUP(N98,【参考】数式用!$AD$2:$AH$27,MATCH(O98,【参考】数式用!$K$4:$N$4,0)+1,0)),"")</f>
        <v/>
      </c>
      <c r="S98" s="125"/>
      <c r="T98" s="1090"/>
      <c r="U98" s="1091"/>
      <c r="V98" s="491"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70" t="str">
        <f>IF(基本情報入力シート!C138="","",基本情報入力シート!C138)</f>
        <v/>
      </c>
      <c r="C99" s="971"/>
      <c r="D99" s="971"/>
      <c r="E99" s="971"/>
      <c r="F99" s="971"/>
      <c r="G99" s="971"/>
      <c r="H99" s="971"/>
      <c r="I99" s="972"/>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8"/>
      <c r="Q99" s="1089"/>
      <c r="R99" s="490" t="str">
        <f>IFERROR(IF('別紙様式3-2（４・５月）'!Z101="ベア加算","",P99*VLOOKUP(N99,【参考】数式用!$AD$2:$AH$27,MATCH(O99,【参考】数式用!$K$4:$N$4,0)+1,0)),"")</f>
        <v/>
      </c>
      <c r="S99" s="125"/>
      <c r="T99" s="1090"/>
      <c r="U99" s="1091"/>
      <c r="V99" s="491"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70" t="str">
        <f>IF(基本情報入力シート!C139="","",基本情報入力シート!C139)</f>
        <v/>
      </c>
      <c r="C100" s="971"/>
      <c r="D100" s="971"/>
      <c r="E100" s="971"/>
      <c r="F100" s="971"/>
      <c r="G100" s="971"/>
      <c r="H100" s="971"/>
      <c r="I100" s="972"/>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8"/>
      <c r="Q100" s="1089"/>
      <c r="R100" s="490" t="str">
        <f>IFERROR(IF('別紙様式3-2（４・５月）'!Z102="ベア加算","",P100*VLOOKUP(N100,【参考】数式用!$AD$2:$AH$27,MATCH(O100,【参考】数式用!$K$4:$N$4,0)+1,0)),"")</f>
        <v/>
      </c>
      <c r="S100" s="125"/>
      <c r="T100" s="1090"/>
      <c r="U100" s="1091"/>
      <c r="V100" s="491"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70" t="str">
        <f>IF(基本情報入力シート!C140="","",基本情報入力シート!C140)</f>
        <v/>
      </c>
      <c r="C101" s="971"/>
      <c r="D101" s="971"/>
      <c r="E101" s="971"/>
      <c r="F101" s="971"/>
      <c r="G101" s="971"/>
      <c r="H101" s="971"/>
      <c r="I101" s="972"/>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8"/>
      <c r="Q101" s="1089"/>
      <c r="R101" s="490" t="str">
        <f>IFERROR(IF('別紙様式3-2（４・５月）'!Z103="ベア加算","",P101*VLOOKUP(N101,【参考】数式用!$AD$2:$AH$27,MATCH(O101,【参考】数式用!$K$4:$N$4,0)+1,0)),"")</f>
        <v/>
      </c>
      <c r="S101" s="125"/>
      <c r="T101" s="1090"/>
      <c r="U101" s="1091"/>
      <c r="V101" s="491"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70" t="str">
        <f>IF(基本情報入力シート!C141="","",基本情報入力シート!C141)</f>
        <v/>
      </c>
      <c r="C102" s="971"/>
      <c r="D102" s="971"/>
      <c r="E102" s="971"/>
      <c r="F102" s="971"/>
      <c r="G102" s="971"/>
      <c r="H102" s="971"/>
      <c r="I102" s="972"/>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8"/>
      <c r="Q102" s="1089"/>
      <c r="R102" s="490" t="str">
        <f>IFERROR(IF('別紙様式3-2（４・５月）'!Z104="ベア加算","",P102*VLOOKUP(N102,【参考】数式用!$AD$2:$AH$27,MATCH(O102,【参考】数式用!$K$4:$N$4,0)+1,0)),"")</f>
        <v/>
      </c>
      <c r="S102" s="125"/>
      <c r="T102" s="1090"/>
      <c r="U102" s="1091"/>
      <c r="V102" s="491"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70" t="str">
        <f>IF(基本情報入力シート!C142="","",基本情報入力シート!C142)</f>
        <v/>
      </c>
      <c r="C103" s="971"/>
      <c r="D103" s="971"/>
      <c r="E103" s="971"/>
      <c r="F103" s="971"/>
      <c r="G103" s="971"/>
      <c r="H103" s="971"/>
      <c r="I103" s="972"/>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8"/>
      <c r="Q103" s="1089"/>
      <c r="R103" s="490" t="str">
        <f>IFERROR(IF('別紙様式3-2（４・５月）'!Z105="ベア加算","",P103*VLOOKUP(N103,【参考】数式用!$AD$2:$AH$27,MATCH(O103,【参考】数式用!$K$4:$N$4,0)+1,0)),"")</f>
        <v/>
      </c>
      <c r="S103" s="125"/>
      <c r="T103" s="1090"/>
      <c r="U103" s="1091"/>
      <c r="V103" s="491"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70" t="str">
        <f>IF(基本情報入力シート!C143="","",基本情報入力シート!C143)</f>
        <v/>
      </c>
      <c r="C104" s="971"/>
      <c r="D104" s="971"/>
      <c r="E104" s="971"/>
      <c r="F104" s="971"/>
      <c r="G104" s="971"/>
      <c r="H104" s="971"/>
      <c r="I104" s="972"/>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8"/>
      <c r="Q104" s="1089"/>
      <c r="R104" s="490" t="str">
        <f>IFERROR(IF('別紙様式3-2（４・５月）'!Z106="ベア加算","",P104*VLOOKUP(N104,【参考】数式用!$AD$2:$AH$27,MATCH(O104,【参考】数式用!$K$4:$N$4,0)+1,0)),"")</f>
        <v/>
      </c>
      <c r="S104" s="125"/>
      <c r="T104" s="1090"/>
      <c r="U104" s="1091"/>
      <c r="V104" s="491"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70" t="str">
        <f>IF(基本情報入力シート!C144="","",基本情報入力シート!C144)</f>
        <v/>
      </c>
      <c r="C105" s="971"/>
      <c r="D105" s="971"/>
      <c r="E105" s="971"/>
      <c r="F105" s="971"/>
      <c r="G105" s="971"/>
      <c r="H105" s="971"/>
      <c r="I105" s="972"/>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8"/>
      <c r="Q105" s="1089"/>
      <c r="R105" s="490" t="str">
        <f>IFERROR(IF('別紙様式3-2（４・５月）'!Z107="ベア加算","",P105*VLOOKUP(N105,【参考】数式用!$AD$2:$AH$27,MATCH(O105,【参考】数式用!$K$4:$N$4,0)+1,0)),"")</f>
        <v/>
      </c>
      <c r="S105" s="125"/>
      <c r="T105" s="1090"/>
      <c r="U105" s="1091"/>
      <c r="V105" s="491"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70" t="str">
        <f>IF(基本情報入力シート!C145="","",基本情報入力シート!C145)</f>
        <v/>
      </c>
      <c r="C106" s="971"/>
      <c r="D106" s="971"/>
      <c r="E106" s="971"/>
      <c r="F106" s="971"/>
      <c r="G106" s="971"/>
      <c r="H106" s="971"/>
      <c r="I106" s="972"/>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8"/>
      <c r="Q106" s="1089"/>
      <c r="R106" s="490" t="str">
        <f>IFERROR(IF('別紙様式3-2（４・５月）'!Z108="ベア加算","",P106*VLOOKUP(N106,【参考】数式用!$AD$2:$AH$27,MATCH(O106,【参考】数式用!$K$4:$N$4,0)+1,0)),"")</f>
        <v/>
      </c>
      <c r="S106" s="125"/>
      <c r="T106" s="1090"/>
      <c r="U106" s="1091"/>
      <c r="V106" s="491"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70" t="str">
        <f>IF(基本情報入力シート!C146="","",基本情報入力シート!C146)</f>
        <v/>
      </c>
      <c r="C107" s="971"/>
      <c r="D107" s="971"/>
      <c r="E107" s="971"/>
      <c r="F107" s="971"/>
      <c r="G107" s="971"/>
      <c r="H107" s="971"/>
      <c r="I107" s="972"/>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8"/>
      <c r="Q107" s="1089"/>
      <c r="R107" s="490" t="str">
        <f>IFERROR(IF('別紙様式3-2（４・５月）'!Z109="ベア加算","",P107*VLOOKUP(N107,【参考】数式用!$AD$2:$AH$27,MATCH(O107,【参考】数式用!$K$4:$N$4,0)+1,0)),"")</f>
        <v/>
      </c>
      <c r="S107" s="125"/>
      <c r="T107" s="1090"/>
      <c r="U107" s="1091"/>
      <c r="V107" s="491"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70" t="str">
        <f>IF(基本情報入力シート!C147="","",基本情報入力シート!C147)</f>
        <v/>
      </c>
      <c r="C108" s="971"/>
      <c r="D108" s="971"/>
      <c r="E108" s="971"/>
      <c r="F108" s="971"/>
      <c r="G108" s="971"/>
      <c r="H108" s="971"/>
      <c r="I108" s="972"/>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8"/>
      <c r="Q108" s="1089"/>
      <c r="R108" s="490" t="str">
        <f>IFERROR(IF('別紙様式3-2（４・５月）'!Z110="ベア加算","",P108*VLOOKUP(N108,【参考】数式用!$AD$2:$AH$27,MATCH(O108,【参考】数式用!$K$4:$N$4,0)+1,0)),"")</f>
        <v/>
      </c>
      <c r="S108" s="125"/>
      <c r="T108" s="1090"/>
      <c r="U108" s="1091"/>
      <c r="V108" s="491"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70" t="str">
        <f>IF(基本情報入力シート!C148="","",基本情報入力シート!C148)</f>
        <v/>
      </c>
      <c r="C109" s="971"/>
      <c r="D109" s="971"/>
      <c r="E109" s="971"/>
      <c r="F109" s="971"/>
      <c r="G109" s="971"/>
      <c r="H109" s="971"/>
      <c r="I109" s="972"/>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8"/>
      <c r="Q109" s="1089"/>
      <c r="R109" s="490" t="str">
        <f>IFERROR(IF('別紙様式3-2（４・５月）'!Z111="ベア加算","",P109*VLOOKUP(N109,【参考】数式用!$AD$2:$AH$27,MATCH(O109,【参考】数式用!$K$4:$N$4,0)+1,0)),"")</f>
        <v/>
      </c>
      <c r="S109" s="125"/>
      <c r="T109" s="1090"/>
      <c r="U109" s="1091"/>
      <c r="V109" s="491"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70" t="str">
        <f>IF(基本情報入力シート!C149="","",基本情報入力シート!C149)</f>
        <v/>
      </c>
      <c r="C110" s="971"/>
      <c r="D110" s="971"/>
      <c r="E110" s="971"/>
      <c r="F110" s="971"/>
      <c r="G110" s="971"/>
      <c r="H110" s="971"/>
      <c r="I110" s="972"/>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8"/>
      <c r="Q110" s="1089"/>
      <c r="R110" s="490" t="str">
        <f>IFERROR(IF('別紙様式3-2（４・５月）'!Z112="ベア加算","",P110*VLOOKUP(N110,【参考】数式用!$AD$2:$AH$27,MATCH(O110,【参考】数式用!$K$4:$N$4,0)+1,0)),"")</f>
        <v/>
      </c>
      <c r="S110" s="125"/>
      <c r="T110" s="1090"/>
      <c r="U110" s="1091"/>
      <c r="V110" s="491"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70" t="str">
        <f>IF(基本情報入力シート!C150="","",基本情報入力シート!C150)</f>
        <v/>
      </c>
      <c r="C111" s="971"/>
      <c r="D111" s="971"/>
      <c r="E111" s="971"/>
      <c r="F111" s="971"/>
      <c r="G111" s="971"/>
      <c r="H111" s="971"/>
      <c r="I111" s="972"/>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8"/>
      <c r="Q111" s="1089"/>
      <c r="R111" s="490" t="str">
        <f>IFERROR(IF('別紙様式3-2（４・５月）'!Z113="ベア加算","",P111*VLOOKUP(N111,【参考】数式用!$AD$2:$AH$27,MATCH(O111,【参考】数式用!$K$4:$N$4,0)+1,0)),"")</f>
        <v/>
      </c>
      <c r="S111" s="125"/>
      <c r="T111" s="1090"/>
      <c r="U111" s="1091"/>
      <c r="V111" s="491"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70" t="str">
        <f>IF(基本情報入力シート!C151="","",基本情報入力シート!C151)</f>
        <v/>
      </c>
      <c r="C112" s="971"/>
      <c r="D112" s="971"/>
      <c r="E112" s="971"/>
      <c r="F112" s="971"/>
      <c r="G112" s="971"/>
      <c r="H112" s="971"/>
      <c r="I112" s="972"/>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8"/>
      <c r="Q112" s="1089"/>
      <c r="R112" s="490" t="str">
        <f>IFERROR(IF('別紙様式3-2（４・５月）'!Z114="ベア加算","",P112*VLOOKUP(N112,【参考】数式用!$AD$2:$AH$27,MATCH(O112,【参考】数式用!$K$4:$N$4,0)+1,0)),"")</f>
        <v/>
      </c>
      <c r="S112" s="125"/>
      <c r="T112" s="1090"/>
      <c r="U112" s="1091"/>
      <c r="V112" s="491"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70" t="str">
        <f>IF(基本情報入力シート!C152="","",基本情報入力シート!C152)</f>
        <v/>
      </c>
      <c r="C113" s="971"/>
      <c r="D113" s="971"/>
      <c r="E113" s="971"/>
      <c r="F113" s="971"/>
      <c r="G113" s="971"/>
      <c r="H113" s="971"/>
      <c r="I113" s="972"/>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8" t="str">
        <f>IF(基本情報入力シート!Y152="","",基本情報入力シート!Y152)</f>
        <v/>
      </c>
      <c r="O113" s="104"/>
      <c r="P113" s="1088"/>
      <c r="Q113" s="1089"/>
      <c r="R113" s="490" t="str">
        <f>IFERROR(IF('別紙様式3-2（４・５月）'!Z115="ベア加算","",P113*VLOOKUP(N113,【参考】数式用!$AD$2:$AH$27,MATCH(O113,【参考】数式用!$K$4:$N$4,0)+1,0)),"")</f>
        <v/>
      </c>
      <c r="S113" s="125"/>
      <c r="T113" s="1090"/>
      <c r="U113" s="1091"/>
      <c r="V113" s="491"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f>0</f>
        <v>0</v>
      </c>
      <c r="AF23" s="515">
        <f>0</f>
        <v>0</v>
      </c>
      <c r="AG23" s="515">
        <f>0</f>
        <v>0</v>
      </c>
      <c r="AH23" s="515">
        <f>0</f>
        <v>0</v>
      </c>
      <c r="AI23" s="515">
        <f>0</f>
        <v>0</v>
      </c>
      <c r="AJ23" s="515">
        <f>0</f>
        <v>0</v>
      </c>
      <c r="AK23" s="515">
        <f>0</f>
        <v>0</v>
      </c>
      <c r="AL23" s="515">
        <f>0</f>
        <v>0</v>
      </c>
      <c r="AM23" s="515">
        <f>0</f>
        <v>0</v>
      </c>
      <c r="AN23" s="515">
        <f>0</f>
        <v>0</v>
      </c>
      <c r="AO23" s="515">
        <f>0</f>
        <v>0</v>
      </c>
      <c r="AP23" s="515">
        <f>0</f>
        <v>0</v>
      </c>
      <c r="AQ23" s="515">
        <f>0</f>
        <v>0</v>
      </c>
      <c r="AR23" s="515">
        <f>0</f>
        <v>0</v>
      </c>
      <c r="AS23" s="515">
        <f>0</f>
        <v>0</v>
      </c>
      <c r="AT23" s="515">
        <f>0</f>
        <v>0</v>
      </c>
      <c r="AU23" s="515">
        <f>0</f>
        <v>0</v>
      </c>
      <c r="AV23" s="515">
        <f>0</f>
        <v>0</v>
      </c>
      <c r="AW23" s="515">
        <f>0</f>
        <v>0</v>
      </c>
      <c r="AX23" s="515">
        <f>0</f>
        <v>0</v>
      </c>
      <c r="AY23" s="515">
        <f>0</f>
        <v>0</v>
      </c>
      <c r="AZ23" s="515">
        <f>0</f>
        <v>0</v>
      </c>
      <c r="BA23" s="515">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f>0</f>
        <v>0</v>
      </c>
      <c r="AF27" s="515">
        <f>0</f>
        <v>0</v>
      </c>
      <c r="AG27" s="515">
        <f>0</f>
        <v>0</v>
      </c>
      <c r="AH27" s="515">
        <f>0</f>
        <v>0</v>
      </c>
      <c r="AI27" s="515">
        <f>0</f>
        <v>0</v>
      </c>
      <c r="AJ27" s="515">
        <f>0</f>
        <v>0</v>
      </c>
      <c r="AK27" s="515">
        <f>0</f>
        <v>0</v>
      </c>
      <c r="AL27" s="515">
        <f>0</f>
        <v>0</v>
      </c>
      <c r="AM27" s="515">
        <f>0</f>
        <v>0</v>
      </c>
      <c r="AN27" s="515">
        <f>0</f>
        <v>0</v>
      </c>
      <c r="AO27" s="515">
        <f>0</f>
        <v>0</v>
      </c>
      <c r="AP27" s="515">
        <f>0</f>
        <v>0</v>
      </c>
      <c r="AQ27" s="515">
        <f>0</f>
        <v>0</v>
      </c>
      <c r="AR27" s="515">
        <f>0</f>
        <v>0</v>
      </c>
      <c r="AS27" s="515">
        <f>0</f>
        <v>0</v>
      </c>
      <c r="AT27" s="515">
        <f>0</f>
        <v>0</v>
      </c>
      <c r="AU27" s="515">
        <f>0</f>
        <v>0</v>
      </c>
      <c r="AV27" s="515">
        <f>0</f>
        <v>0</v>
      </c>
      <c r="AW27" s="515">
        <f>0</f>
        <v>0</v>
      </c>
      <c r="AX27" s="515">
        <f>0</f>
        <v>0</v>
      </c>
      <c r="AY27" s="515">
        <f>0</f>
        <v>0</v>
      </c>
      <c r="AZ27" s="515">
        <f>0</f>
        <v>0</v>
      </c>
      <c r="BA27" s="515">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恵子</dc:creator>
  <cp:lastModifiedBy>問山　直子</cp:lastModifiedBy>
  <cp:lastPrinted>2024-03-22T04:10:54Z</cp:lastPrinted>
  <dcterms:created xsi:type="dcterms:W3CDTF">2023-01-10T13:53:21Z</dcterms:created>
  <dcterms:modified xsi:type="dcterms:W3CDTF">2024-03-22T04:11:05Z</dcterms:modified>
</cp:coreProperties>
</file>