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228"/>
  <workbookPr codeName="ThisWorkbook" defaultThemeVersion="124226"/>
  <mc:AlternateContent xmlns:mc="http://schemas.openxmlformats.org/markup-compatibility/2006">
    <mc:Choice Requires="x15">
      <x15ac:absPath xmlns:x15ac="http://schemas.microsoft.com/office/spreadsheetml/2010/11/ac" url="X:\令和06年度\050_管財G\300 電力自由化・電気入札関連\入札関係\R6年度\2月入札（71施設）\04_51施設（見積で経費削減が見込める） 修正\"/>
    </mc:Choice>
  </mc:AlternateContent>
  <xr:revisionPtr revIDLastSave="0" documentId="13_ncr:1_{9F101D2B-6EAC-4A17-920E-7EF57DF3D607}" xr6:coauthVersionLast="45" xr6:coauthVersionMax="45" xr10:uidLastSave="{00000000-0000-0000-0000-000000000000}"/>
  <bookViews>
    <workbookView xWindow="-120" yWindow="-120" windowWidth="29040" windowHeight="15840" xr2:uid="{00000000-000D-0000-FFFF-FFFF00000000}"/>
  </bookViews>
  <sheets>
    <sheet name="別紙3" sheetId="5" r:id="rId1"/>
  </sheets>
  <definedNames>
    <definedName name="_xlnm._FilterDatabase" localSheetId="0" hidden="1">別紙3!$A$6:$AG$67</definedName>
    <definedName name="_xlnm.Print_Area" localSheetId="0">別紙3!$A$1:$AH$67</definedName>
    <definedName name="_xlnm.Print_Titles" localSheetId="0">別紙3!$3:$6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G60" i="5" l="1"/>
  <c r="AG58" i="5"/>
  <c r="AF55" i="5"/>
  <c r="E11" i="5" l="1"/>
  <c r="E10" i="5"/>
  <c r="E9" i="5"/>
  <c r="E58" i="5" l="1"/>
  <c r="AE58" i="5"/>
  <c r="AC58" i="5"/>
  <c r="AB58" i="5"/>
  <c r="Z58" i="5"/>
  <c r="Y58" i="5"/>
  <c r="W58" i="5"/>
  <c r="V58" i="5"/>
  <c r="T58" i="5"/>
  <c r="S58" i="5"/>
  <c r="Q58" i="5"/>
  <c r="P58" i="5"/>
  <c r="N58" i="5"/>
  <c r="K58" i="5"/>
  <c r="H58" i="5"/>
  <c r="D58" i="5"/>
  <c r="M10" i="5"/>
  <c r="J10" i="5"/>
  <c r="AF10" i="5" s="1"/>
  <c r="G10" i="5"/>
  <c r="M11" i="5"/>
  <c r="J11" i="5"/>
  <c r="G11" i="5"/>
  <c r="M9" i="5"/>
  <c r="J9" i="5"/>
  <c r="G9" i="5"/>
  <c r="AG9" i="5" s="1"/>
  <c r="E57" i="5"/>
  <c r="G57" i="5"/>
  <c r="J57" i="5"/>
  <c r="AF57" i="5" s="1"/>
  <c r="M57" i="5"/>
  <c r="M58" i="5" l="1"/>
  <c r="AF11" i="5"/>
  <c r="AF9" i="5"/>
  <c r="J58" i="5"/>
  <c r="AG11" i="5"/>
  <c r="AG10" i="5"/>
  <c r="G58" i="5"/>
  <c r="AG57" i="5"/>
  <c r="E55" i="5"/>
  <c r="E8" i="5"/>
  <c r="E12" i="5"/>
  <c r="E13" i="5"/>
  <c r="E14" i="5"/>
  <c r="E15" i="5"/>
  <c r="E16" i="5"/>
  <c r="E17" i="5"/>
  <c r="E18" i="5"/>
  <c r="E19" i="5"/>
  <c r="E20" i="5"/>
  <c r="E21" i="5"/>
  <c r="E22" i="5"/>
  <c r="E23" i="5"/>
  <c r="E24" i="5"/>
  <c r="E25" i="5"/>
  <c r="E26" i="5"/>
  <c r="E27" i="5"/>
  <c r="E28" i="5"/>
  <c r="E29" i="5"/>
  <c r="E30" i="5"/>
  <c r="E31" i="5"/>
  <c r="E32" i="5"/>
  <c r="E33" i="5"/>
  <c r="E34" i="5"/>
  <c r="E35" i="5"/>
  <c r="E36" i="5"/>
  <c r="E37" i="5"/>
  <c r="E38" i="5"/>
  <c r="E39" i="5"/>
  <c r="E40" i="5"/>
  <c r="E41" i="5"/>
  <c r="E42" i="5"/>
  <c r="E43" i="5"/>
  <c r="E44" i="5"/>
  <c r="E45" i="5"/>
  <c r="E46" i="5"/>
  <c r="E47" i="5"/>
  <c r="E48" i="5"/>
  <c r="E49" i="5"/>
  <c r="E50" i="5"/>
  <c r="E51" i="5"/>
  <c r="E52" i="5"/>
  <c r="E53" i="5"/>
  <c r="E54" i="5"/>
  <c r="E56" i="5"/>
  <c r="E7" i="5"/>
  <c r="AF58" i="5" l="1"/>
  <c r="G15" i="5"/>
  <c r="V55" i="5" l="1"/>
  <c r="S55" i="5"/>
  <c r="P55" i="5"/>
  <c r="M7" i="5"/>
  <c r="J12" i="5"/>
  <c r="J13" i="5"/>
  <c r="J14" i="5"/>
  <c r="J15" i="5"/>
  <c r="J16" i="5"/>
  <c r="J17" i="5"/>
  <c r="J18" i="5"/>
  <c r="J19" i="5"/>
  <c r="J20" i="5"/>
  <c r="J21" i="5"/>
  <c r="J56" i="5"/>
  <c r="J22" i="5"/>
  <c r="J23" i="5"/>
  <c r="J24" i="5"/>
  <c r="J25" i="5"/>
  <c r="J26" i="5"/>
  <c r="J27" i="5"/>
  <c r="J28" i="5"/>
  <c r="J29" i="5"/>
  <c r="J30" i="5"/>
  <c r="J31" i="5"/>
  <c r="J32" i="5"/>
  <c r="J33" i="5"/>
  <c r="J34" i="5"/>
  <c r="J35" i="5"/>
  <c r="J36" i="5"/>
  <c r="J37" i="5"/>
  <c r="J38" i="5"/>
  <c r="J39" i="5"/>
  <c r="J40" i="5"/>
  <c r="J41" i="5"/>
  <c r="J42" i="5"/>
  <c r="J43" i="5"/>
  <c r="J44" i="5"/>
  <c r="J45" i="5"/>
  <c r="J46" i="5"/>
  <c r="J47" i="5"/>
  <c r="J48" i="5"/>
  <c r="J49" i="5"/>
  <c r="J50" i="5"/>
  <c r="J51" i="5"/>
  <c r="J52" i="5"/>
  <c r="J53" i="5"/>
  <c r="J54" i="5"/>
  <c r="J8" i="5"/>
  <c r="J7" i="5"/>
  <c r="G8" i="5"/>
  <c r="G12" i="5"/>
  <c r="G13" i="5"/>
  <c r="G14" i="5"/>
  <c r="G16" i="5"/>
  <c r="G17" i="5"/>
  <c r="G18" i="5"/>
  <c r="G19" i="5"/>
  <c r="G20" i="5"/>
  <c r="G21" i="5"/>
  <c r="G55" i="5"/>
  <c r="G56" i="5"/>
  <c r="G22" i="5"/>
  <c r="G23" i="5"/>
  <c r="G24" i="5"/>
  <c r="G25" i="5"/>
  <c r="G26" i="5"/>
  <c r="G27" i="5"/>
  <c r="G28" i="5"/>
  <c r="G29" i="5"/>
  <c r="G30" i="5"/>
  <c r="G31" i="5"/>
  <c r="G32" i="5"/>
  <c r="G33" i="5"/>
  <c r="G34" i="5"/>
  <c r="G35" i="5"/>
  <c r="G36" i="5"/>
  <c r="G37" i="5"/>
  <c r="G38" i="5"/>
  <c r="G39" i="5"/>
  <c r="G40" i="5"/>
  <c r="G41" i="5"/>
  <c r="G42" i="5"/>
  <c r="G43" i="5"/>
  <c r="G44" i="5"/>
  <c r="G45" i="5"/>
  <c r="G46" i="5"/>
  <c r="G47" i="5"/>
  <c r="G48" i="5"/>
  <c r="G49" i="5"/>
  <c r="G50" i="5"/>
  <c r="G51" i="5"/>
  <c r="G52" i="5"/>
  <c r="G53" i="5"/>
  <c r="G54" i="5"/>
  <c r="G7" i="5"/>
  <c r="AG7" i="5" l="1"/>
  <c r="AF7" i="5"/>
  <c r="AG55" i="5" l="1"/>
  <c r="M23" i="5" l="1"/>
  <c r="M19" i="5"/>
  <c r="AG19" i="5" s="1"/>
  <c r="AF19" i="5"/>
  <c r="M36" i="5"/>
  <c r="M50" i="5"/>
  <c r="AG50" i="5" s="1"/>
  <c r="AF50" i="5"/>
  <c r="M26" i="5"/>
  <c r="AF26" i="5" s="1"/>
  <c r="M41" i="5"/>
  <c r="AG41" i="5" s="1"/>
  <c r="M30" i="5"/>
  <c r="AG30" i="5" s="1"/>
  <c r="AF30" i="5"/>
  <c r="M44" i="5"/>
  <c r="M17" i="5"/>
  <c r="AG17" i="5" s="1"/>
  <c r="M14" i="5"/>
  <c r="M15" i="5"/>
  <c r="AG15" i="5" s="1"/>
  <c r="M39" i="5"/>
  <c r="AG39" i="5" s="1"/>
  <c r="M51" i="5"/>
  <c r="AG51" i="5" s="1"/>
  <c r="M54" i="5"/>
  <c r="AG54" i="5" s="1"/>
  <c r="AF54" i="5"/>
  <c r="M40" i="5"/>
  <c r="AF40" i="5" s="1"/>
  <c r="M27" i="5"/>
  <c r="M13" i="5"/>
  <c r="AG13" i="5" s="1"/>
  <c r="M31" i="5"/>
  <c r="M34" i="5"/>
  <c r="AF34" i="5" s="1"/>
  <c r="M45" i="5"/>
  <c r="AG45" i="5" s="1"/>
  <c r="M37" i="5"/>
  <c r="AF37" i="5" s="1"/>
  <c r="M12" i="5"/>
  <c r="AG12" i="5" s="1"/>
  <c r="M18" i="5"/>
  <c r="M29" i="5"/>
  <c r="AF29" i="5" s="1"/>
  <c r="M16" i="5"/>
  <c r="AG16" i="5" s="1"/>
  <c r="M25" i="5"/>
  <c r="AG25" i="5" s="1"/>
  <c r="M24" i="5"/>
  <c r="AG24" i="5" s="1"/>
  <c r="M20" i="5"/>
  <c r="AF20" i="5" s="1"/>
  <c r="M33" i="5"/>
  <c r="AF33" i="5" s="1"/>
  <c r="M28" i="5"/>
  <c r="M38" i="5"/>
  <c r="AF38" i="5" s="1"/>
  <c r="M35" i="5"/>
  <c r="AG35" i="5" s="1"/>
  <c r="M48" i="5"/>
  <c r="M46" i="5"/>
  <c r="AG46" i="5" s="1"/>
  <c r="M47" i="5"/>
  <c r="AG47" i="5" s="1"/>
  <c r="M21" i="5"/>
  <c r="AG21" i="5" s="1"/>
  <c r="M32" i="5"/>
  <c r="AG32" i="5" s="1"/>
  <c r="M49" i="5"/>
  <c r="M56" i="5"/>
  <c r="AG56" i="5" s="1"/>
  <c r="M42" i="5"/>
  <c r="M22" i="5"/>
  <c r="AG22" i="5" s="1"/>
  <c r="M43" i="5"/>
  <c r="AG43" i="5" s="1"/>
  <c r="M52" i="5"/>
  <c r="AF52" i="5" s="1"/>
  <c r="M53" i="5"/>
  <c r="AG53" i="5" s="1"/>
  <c r="M8" i="5"/>
  <c r="AF21" i="5" l="1"/>
  <c r="AF47" i="5"/>
  <c r="AF12" i="5"/>
  <c r="AG34" i="5"/>
  <c r="AF24" i="5"/>
  <c r="AG29" i="5"/>
  <c r="AG40" i="5"/>
  <c r="AF51" i="5"/>
  <c r="AF53" i="5"/>
  <c r="AG38" i="5"/>
  <c r="AG20" i="5"/>
  <c r="AF13" i="5"/>
  <c r="AF41" i="5"/>
  <c r="AF56" i="5"/>
  <c r="AG33" i="5"/>
  <c r="AG37" i="5"/>
  <c r="AF32" i="5"/>
  <c r="AF35" i="5"/>
  <c r="AF22" i="5"/>
  <c r="AF17" i="5"/>
  <c r="AF15" i="5"/>
  <c r="AG52" i="5"/>
  <c r="AF46" i="5"/>
  <c r="AF25" i="5"/>
  <c r="AF36" i="5"/>
  <c r="AG36" i="5"/>
  <c r="AG31" i="5"/>
  <c r="AF31" i="5"/>
  <c r="AG44" i="5"/>
  <c r="AF44" i="5"/>
  <c r="AG18" i="5"/>
  <c r="AF18" i="5"/>
  <c r="AF27" i="5"/>
  <c r="AG27" i="5"/>
  <c r="AG49" i="5"/>
  <c r="AF49" i="5"/>
  <c r="AG14" i="5"/>
  <c r="AF14" i="5"/>
  <c r="AG42" i="5"/>
  <c r="AF42" i="5"/>
  <c r="AF48" i="5"/>
  <c r="AG48" i="5"/>
  <c r="AG28" i="5"/>
  <c r="AF28" i="5"/>
  <c r="AF45" i="5"/>
  <c r="AG26" i="5"/>
  <c r="AF43" i="5"/>
  <c r="AF16" i="5"/>
  <c r="AF39" i="5"/>
  <c r="AF23" i="5"/>
  <c r="AG23" i="5"/>
  <c r="AF8" i="5"/>
  <c r="AG8" i="5"/>
</calcChain>
</file>

<file path=xl/sharedStrings.xml><?xml version="1.0" encoding="utf-8"?>
<sst xmlns="http://schemas.openxmlformats.org/spreadsheetml/2006/main" count="109" uniqueCount="88">
  <si>
    <t>夜間</t>
    <rPh sb="0" eb="2">
      <t>ヤカン</t>
    </rPh>
    <phoneticPr fontId="1"/>
  </si>
  <si>
    <t>昼間</t>
    <rPh sb="0" eb="2">
      <t>ヒルマ</t>
    </rPh>
    <phoneticPr fontId="1"/>
  </si>
  <si>
    <t>重負荷</t>
    <rPh sb="0" eb="1">
      <t>ジュウ</t>
    </rPh>
    <rPh sb="1" eb="3">
      <t>フカ</t>
    </rPh>
    <phoneticPr fontId="1"/>
  </si>
  <si>
    <t>№</t>
    <phoneticPr fontId="1"/>
  </si>
  <si>
    <t>施設名</t>
    <rPh sb="0" eb="2">
      <t>シセツ</t>
    </rPh>
    <rPh sb="2" eb="3">
      <t>メイ</t>
    </rPh>
    <phoneticPr fontId="4"/>
  </si>
  <si>
    <t>上石津地域事務所</t>
    <phoneticPr fontId="5"/>
  </si>
  <si>
    <t>墨俣地域事務所</t>
    <phoneticPr fontId="4"/>
  </si>
  <si>
    <t>保健センター</t>
    <phoneticPr fontId="5"/>
  </si>
  <si>
    <t>墨俣保健センター</t>
    <rPh sb="0" eb="2">
      <t>スノマタ</t>
    </rPh>
    <phoneticPr fontId="5"/>
  </si>
  <si>
    <t>北幼保園</t>
    <phoneticPr fontId="4"/>
  </si>
  <si>
    <t>安井保育園</t>
    <phoneticPr fontId="5"/>
  </si>
  <si>
    <t>牧田保育園</t>
    <phoneticPr fontId="5"/>
  </si>
  <si>
    <t>南部子育て支援センター</t>
    <rPh sb="0" eb="2">
      <t>ナンブ</t>
    </rPh>
    <phoneticPr fontId="5"/>
  </si>
  <si>
    <t>上石津牧田支所</t>
    <phoneticPr fontId="5"/>
  </si>
  <si>
    <t>一之瀬支所（農林漁家活動促進施設）</t>
    <phoneticPr fontId="5"/>
  </si>
  <si>
    <t>えぼしふれあい会館</t>
    <phoneticPr fontId="5"/>
  </si>
  <si>
    <t>大垣競輪場</t>
    <phoneticPr fontId="4"/>
  </si>
  <si>
    <t>グリーンガーデンハウス</t>
    <phoneticPr fontId="4"/>
  </si>
  <si>
    <t>笠木排水機場</t>
    <rPh sb="0" eb="2">
      <t>カサギ</t>
    </rPh>
    <rPh sb="5" eb="6">
      <t>ジョウ</t>
    </rPh>
    <phoneticPr fontId="4"/>
  </si>
  <si>
    <t>興文小学校</t>
    <phoneticPr fontId="5"/>
  </si>
  <si>
    <t>東小学校</t>
    <phoneticPr fontId="5"/>
  </si>
  <si>
    <t>西小学校</t>
    <phoneticPr fontId="5"/>
  </si>
  <si>
    <t>南小学校</t>
    <phoneticPr fontId="5"/>
  </si>
  <si>
    <t>北小学校</t>
    <phoneticPr fontId="5"/>
  </si>
  <si>
    <t>日新小学校</t>
    <phoneticPr fontId="5"/>
  </si>
  <si>
    <t>安井小学校</t>
    <phoneticPr fontId="5"/>
  </si>
  <si>
    <t>宇留生小学校</t>
    <rPh sb="0" eb="1">
      <t>ウ</t>
    </rPh>
    <rPh sb="1" eb="2">
      <t>ル</t>
    </rPh>
    <rPh sb="2" eb="3">
      <t>ナマ</t>
    </rPh>
    <rPh sb="3" eb="6">
      <t>ショウガッコウ</t>
    </rPh>
    <phoneticPr fontId="5"/>
  </si>
  <si>
    <t>静里小学校</t>
    <phoneticPr fontId="5"/>
  </si>
  <si>
    <t>綾里小学校</t>
    <phoneticPr fontId="5"/>
  </si>
  <si>
    <t>江東小学校</t>
    <phoneticPr fontId="4"/>
  </si>
  <si>
    <t>川並小学校</t>
    <phoneticPr fontId="5"/>
  </si>
  <si>
    <t>中川小学校</t>
    <phoneticPr fontId="5"/>
  </si>
  <si>
    <t>小野小学校</t>
    <phoneticPr fontId="5"/>
  </si>
  <si>
    <t>荒崎小学校</t>
    <phoneticPr fontId="5"/>
  </si>
  <si>
    <t>赤坂小学校</t>
    <phoneticPr fontId="5"/>
  </si>
  <si>
    <t>青墓小学校</t>
    <phoneticPr fontId="5"/>
  </si>
  <si>
    <t>墨俣小学校</t>
    <rPh sb="0" eb="2">
      <t>スノマタ</t>
    </rPh>
    <phoneticPr fontId="4"/>
  </si>
  <si>
    <t>興文中学校</t>
    <phoneticPr fontId="5"/>
  </si>
  <si>
    <t>東中学校</t>
    <phoneticPr fontId="5"/>
  </si>
  <si>
    <t>西中学校</t>
    <phoneticPr fontId="5"/>
  </si>
  <si>
    <t>南中学校</t>
    <phoneticPr fontId="5"/>
  </si>
  <si>
    <t>北中学校</t>
    <phoneticPr fontId="5"/>
  </si>
  <si>
    <t>江並中学校</t>
    <phoneticPr fontId="5"/>
  </si>
  <si>
    <t>赤坂中学校</t>
    <phoneticPr fontId="5"/>
  </si>
  <si>
    <t>西部中学校</t>
    <phoneticPr fontId="5"/>
  </si>
  <si>
    <t>星和中学校</t>
    <phoneticPr fontId="5"/>
  </si>
  <si>
    <t>墨俣さくら会館</t>
    <phoneticPr fontId="5"/>
  </si>
  <si>
    <t>南部学校給食センター</t>
    <phoneticPr fontId="5"/>
  </si>
  <si>
    <t>記入上の注意点等</t>
    <rPh sb="0" eb="2">
      <t>キニュウ</t>
    </rPh>
    <rPh sb="2" eb="3">
      <t>ジョウ</t>
    </rPh>
    <rPh sb="4" eb="7">
      <t>チュウイテン</t>
    </rPh>
    <rPh sb="7" eb="8">
      <t>トウ</t>
    </rPh>
    <phoneticPr fontId="1"/>
  </si>
  <si>
    <t>７　電力量料金入札単価には、燃料費調整単価及び再生可能エネルギー発電促進賦課金単価を含まない。</t>
    <rPh sb="2" eb="4">
      <t>デンリョク</t>
    </rPh>
    <rPh sb="4" eb="5">
      <t>リョウ</t>
    </rPh>
    <rPh sb="5" eb="7">
      <t>リョウキン</t>
    </rPh>
    <rPh sb="7" eb="9">
      <t>ニュウサツ</t>
    </rPh>
    <rPh sb="9" eb="11">
      <t>タンカ</t>
    </rPh>
    <rPh sb="14" eb="17">
      <t>ネンリョウヒ</t>
    </rPh>
    <rPh sb="17" eb="19">
      <t>チョウセイ</t>
    </rPh>
    <rPh sb="19" eb="21">
      <t>タンカ</t>
    </rPh>
    <rPh sb="21" eb="22">
      <t>オヨ</t>
    </rPh>
    <rPh sb="23" eb="25">
      <t>サイセイ</t>
    </rPh>
    <rPh sb="25" eb="27">
      <t>カノウ</t>
    </rPh>
    <rPh sb="32" eb="34">
      <t>ハツデン</t>
    </rPh>
    <rPh sb="34" eb="36">
      <t>ソクシン</t>
    </rPh>
    <rPh sb="36" eb="39">
      <t>フカキン</t>
    </rPh>
    <rPh sb="39" eb="41">
      <t>タンカ</t>
    </rPh>
    <rPh sb="42" eb="43">
      <t>フク</t>
    </rPh>
    <phoneticPr fontId="1"/>
  </si>
  <si>
    <t>従量　夏季</t>
    <rPh sb="0" eb="2">
      <t>ジュウリョウ</t>
    </rPh>
    <rPh sb="3" eb="5">
      <t>カキ</t>
    </rPh>
    <phoneticPr fontId="1"/>
  </si>
  <si>
    <t>従量　その他季</t>
    <rPh sb="0" eb="2">
      <t>ジュウリョウ</t>
    </rPh>
    <rPh sb="5" eb="6">
      <t>タ</t>
    </rPh>
    <rPh sb="6" eb="7">
      <t>キ</t>
    </rPh>
    <phoneticPr fontId="1"/>
  </si>
  <si>
    <t>大垣城</t>
    <rPh sb="0" eb="2">
      <t>オオガキ</t>
    </rPh>
    <rPh sb="2" eb="3">
      <t>ジョウ</t>
    </rPh>
    <phoneticPr fontId="5"/>
  </si>
  <si>
    <t>輪中館・輪中生活館</t>
    <rPh sb="0" eb="2">
      <t>ワジュウ</t>
    </rPh>
    <rPh sb="2" eb="3">
      <t>カン</t>
    </rPh>
    <rPh sb="4" eb="6">
      <t>ワジュウ</t>
    </rPh>
    <rPh sb="6" eb="8">
      <t>セイカツ</t>
    </rPh>
    <rPh sb="8" eb="9">
      <t>カン</t>
    </rPh>
    <phoneticPr fontId="5"/>
  </si>
  <si>
    <t>合計</t>
    <rPh sb="0" eb="2">
      <t>ゴウケイ</t>
    </rPh>
    <phoneticPr fontId="1"/>
  </si>
  <si>
    <t>予定
契約電力
（KW）</t>
    <rPh sb="0" eb="2">
      <t>ヨテイ</t>
    </rPh>
    <rPh sb="3" eb="5">
      <t>ケイヤク</t>
    </rPh>
    <rPh sb="5" eb="7">
      <t>デンリョク</t>
    </rPh>
    <phoneticPr fontId="1"/>
  </si>
  <si>
    <t>基本料金</t>
    <phoneticPr fontId="1"/>
  </si>
  <si>
    <t>墨俣保育園</t>
    <phoneticPr fontId="5"/>
  </si>
  <si>
    <t>夏季（平日）</t>
    <rPh sb="0" eb="2">
      <t>カキ</t>
    </rPh>
    <rPh sb="3" eb="5">
      <t>ヘイジツ</t>
    </rPh>
    <phoneticPr fontId="1"/>
  </si>
  <si>
    <t>その他季（平日）</t>
    <rPh sb="2" eb="3">
      <t>タ</t>
    </rPh>
    <rPh sb="3" eb="4">
      <t>キ</t>
    </rPh>
    <rPh sb="5" eb="7">
      <t>ヘイジツ</t>
    </rPh>
    <phoneticPr fontId="1"/>
  </si>
  <si>
    <t>休日</t>
    <rPh sb="0" eb="2">
      <t>キュウジツ</t>
    </rPh>
    <phoneticPr fontId="1"/>
  </si>
  <si>
    <t>電気料金</t>
    <rPh sb="0" eb="2">
      <t>デンキ</t>
    </rPh>
    <rPh sb="2" eb="4">
      <t>リョウキン</t>
    </rPh>
    <phoneticPr fontId="1"/>
  </si>
  <si>
    <t>３　基本料金入札単価及び電力量料金入札単価に、１円未満の端数を含むことができる。</t>
    <rPh sb="2" eb="4">
      <t>キホン</t>
    </rPh>
    <rPh sb="4" eb="6">
      <t>リョウキン</t>
    </rPh>
    <rPh sb="6" eb="8">
      <t>ニュウサツ</t>
    </rPh>
    <rPh sb="8" eb="10">
      <t>タンカ</t>
    </rPh>
    <rPh sb="10" eb="11">
      <t>オヨ</t>
    </rPh>
    <rPh sb="12" eb="14">
      <t>デンリョク</t>
    </rPh>
    <rPh sb="14" eb="15">
      <t>リョウ</t>
    </rPh>
    <rPh sb="15" eb="17">
      <t>リョウキン</t>
    </rPh>
    <rPh sb="17" eb="19">
      <t>ニュウサツ</t>
    </rPh>
    <rPh sb="19" eb="21">
      <t>タンカ</t>
    </rPh>
    <rPh sb="24" eb="25">
      <t>エン</t>
    </rPh>
    <rPh sb="25" eb="27">
      <t>ミマン</t>
    </rPh>
    <rPh sb="28" eb="30">
      <t>ハスウ</t>
    </rPh>
    <rPh sb="31" eb="32">
      <t>フク</t>
    </rPh>
    <phoneticPr fontId="1"/>
  </si>
  <si>
    <t>基本料金
入札単価
（税込）
【円・月/KW】</t>
    <rPh sb="0" eb="2">
      <t>キホン</t>
    </rPh>
    <rPh sb="2" eb="4">
      <t>リョウキン</t>
    </rPh>
    <rPh sb="5" eb="7">
      <t>ニュウサツ</t>
    </rPh>
    <rPh sb="7" eb="9">
      <t>タンカ</t>
    </rPh>
    <rPh sb="11" eb="13">
      <t>ゼイコミ</t>
    </rPh>
    <phoneticPr fontId="1"/>
  </si>
  <si>
    <t>予定使用
電力量
【Kwh】</t>
    <rPh sb="0" eb="2">
      <t>ヨテイ</t>
    </rPh>
    <rPh sb="2" eb="4">
      <t>シヨウ</t>
    </rPh>
    <rPh sb="5" eb="7">
      <t>デンリョク</t>
    </rPh>
    <rPh sb="7" eb="8">
      <t>リョウ</t>
    </rPh>
    <phoneticPr fontId="1"/>
  </si>
  <si>
    <t>電力量料金
入札単価
（税込）
【円/Kwh】</t>
    <rPh sb="0" eb="2">
      <t>デンリョク</t>
    </rPh>
    <rPh sb="2" eb="3">
      <t>リョウ</t>
    </rPh>
    <rPh sb="3" eb="5">
      <t>リョウキン</t>
    </rPh>
    <rPh sb="6" eb="8">
      <t>ニュウサツ</t>
    </rPh>
    <rPh sb="8" eb="9">
      <t>タン</t>
    </rPh>
    <rPh sb="12" eb="14">
      <t>ゼイコミ</t>
    </rPh>
    <phoneticPr fontId="1"/>
  </si>
  <si>
    <t>小計
（税込）
【円】</t>
    <rPh sb="0" eb="2">
      <t>ショウケイ</t>
    </rPh>
    <rPh sb="4" eb="6">
      <t>ゼイコミ</t>
    </rPh>
    <rPh sb="9" eb="10">
      <t>エン</t>
    </rPh>
    <phoneticPr fontId="1"/>
  </si>
  <si>
    <t>電力量料金（季節別）</t>
    <rPh sb="0" eb="2">
      <t>デンリョク</t>
    </rPh>
    <rPh sb="2" eb="3">
      <t>リョウ</t>
    </rPh>
    <rPh sb="3" eb="5">
      <t>リョウキン</t>
    </rPh>
    <rPh sb="6" eb="8">
      <t>キセツ</t>
    </rPh>
    <rPh sb="8" eb="9">
      <t>ベツ</t>
    </rPh>
    <phoneticPr fontId="1"/>
  </si>
  <si>
    <t>電力量料金（時間別）</t>
    <rPh sb="0" eb="2">
      <t>デンリョク</t>
    </rPh>
    <rPh sb="2" eb="3">
      <t>リョウ</t>
    </rPh>
    <rPh sb="3" eb="5">
      <t>リョウキン</t>
    </rPh>
    <rPh sb="6" eb="8">
      <t>ジカン</t>
    </rPh>
    <rPh sb="8" eb="9">
      <t>ベツ</t>
    </rPh>
    <phoneticPr fontId="1"/>
  </si>
  <si>
    <t>電力量料金（曜日別）</t>
    <rPh sb="0" eb="2">
      <t>デンリョク</t>
    </rPh>
    <rPh sb="2" eb="3">
      <t>リョウ</t>
    </rPh>
    <rPh sb="3" eb="5">
      <t>リョウキン</t>
    </rPh>
    <rPh sb="6" eb="8">
      <t>ヨウビ</t>
    </rPh>
    <rPh sb="8" eb="9">
      <t>ベツ</t>
    </rPh>
    <phoneticPr fontId="1"/>
  </si>
  <si>
    <t xml:space="preserve">
電気料金
合計
（税込）
【円/12月】
Ｃ</t>
    <rPh sb="10" eb="12">
      <t>ゼイコミ</t>
    </rPh>
    <phoneticPr fontId="1"/>
  </si>
  <si>
    <t>２　入札算定額の積算にあたっては、消費税及び地方消費税額は10％とすること。</t>
    <rPh sb="2" eb="4">
      <t>ニュウサツ</t>
    </rPh>
    <rPh sb="4" eb="6">
      <t>サンテイ</t>
    </rPh>
    <rPh sb="6" eb="7">
      <t>ガク</t>
    </rPh>
    <rPh sb="8" eb="10">
      <t>セキサン</t>
    </rPh>
    <rPh sb="17" eb="20">
      <t>ショウヒゼイ</t>
    </rPh>
    <rPh sb="20" eb="21">
      <t>オヨ</t>
    </rPh>
    <rPh sb="22" eb="24">
      <t>チホウ</t>
    </rPh>
    <rPh sb="24" eb="27">
      <t>ショウヒゼイ</t>
    </rPh>
    <rPh sb="27" eb="28">
      <t>ガク</t>
    </rPh>
    <phoneticPr fontId="1"/>
  </si>
  <si>
    <t>６　電力量料金については、契約プランに応じて、季節、曜日、時間別に記入すること。予定使用電力量は各区分の予定使用電力量の合計となること。</t>
    <rPh sb="2" eb="4">
      <t>デンリョク</t>
    </rPh>
    <rPh sb="4" eb="5">
      <t>リョウ</t>
    </rPh>
    <rPh sb="5" eb="7">
      <t>リョウキン</t>
    </rPh>
    <rPh sb="13" eb="15">
      <t>ケイヤク</t>
    </rPh>
    <rPh sb="19" eb="20">
      <t>オウ</t>
    </rPh>
    <rPh sb="23" eb="25">
      <t>キセツ</t>
    </rPh>
    <rPh sb="26" eb="28">
      <t>ヨウビ</t>
    </rPh>
    <rPh sb="29" eb="31">
      <t>ジカン</t>
    </rPh>
    <rPh sb="31" eb="32">
      <t>ベツ</t>
    </rPh>
    <rPh sb="33" eb="35">
      <t>キニュウ</t>
    </rPh>
    <rPh sb="40" eb="42">
      <t>ヨテイ</t>
    </rPh>
    <rPh sb="42" eb="44">
      <t>シヨウ</t>
    </rPh>
    <rPh sb="44" eb="46">
      <t>デンリョク</t>
    </rPh>
    <rPh sb="46" eb="47">
      <t>リョウ</t>
    </rPh>
    <rPh sb="48" eb="51">
      <t>カククブン</t>
    </rPh>
    <rPh sb="52" eb="54">
      <t>ヨテイ</t>
    </rPh>
    <rPh sb="54" eb="56">
      <t>シヨウ</t>
    </rPh>
    <rPh sb="56" eb="58">
      <t>デンリョク</t>
    </rPh>
    <rPh sb="58" eb="59">
      <t>リョウ</t>
    </rPh>
    <rPh sb="60" eb="62">
      <t>ゴウケイ</t>
    </rPh>
    <phoneticPr fontId="1"/>
  </si>
  <si>
    <t>小計
（税込）
【円/12月】
Ａ</t>
    <rPh sb="0" eb="2">
      <t>ショウケイ</t>
    </rPh>
    <rPh sb="4" eb="6">
      <t>ゼイコミ</t>
    </rPh>
    <phoneticPr fontId="1"/>
  </si>
  <si>
    <t>電力量料金
合計
（税込）
【円/12月】
Ｂ</t>
    <rPh sb="10" eb="12">
      <t>ゼイコミ</t>
    </rPh>
    <phoneticPr fontId="1"/>
  </si>
  <si>
    <t>４　基本料金の小計Ａ欄及び電力量料金の小計Ｂ欄に１円未満の端数を含むことができる。</t>
    <rPh sb="2" eb="4">
      <t>キホン</t>
    </rPh>
    <rPh sb="4" eb="6">
      <t>リョウキン</t>
    </rPh>
    <rPh sb="7" eb="9">
      <t>ショウケイ</t>
    </rPh>
    <rPh sb="10" eb="11">
      <t>ラン</t>
    </rPh>
    <rPh sb="11" eb="12">
      <t>オヨ</t>
    </rPh>
    <rPh sb="13" eb="15">
      <t>デンリョク</t>
    </rPh>
    <rPh sb="15" eb="16">
      <t>リョウ</t>
    </rPh>
    <rPh sb="16" eb="18">
      <t>リョウキン</t>
    </rPh>
    <rPh sb="19" eb="21">
      <t>ショウケイ</t>
    </rPh>
    <rPh sb="22" eb="23">
      <t>ラン</t>
    </rPh>
    <rPh sb="25" eb="26">
      <t>エン</t>
    </rPh>
    <rPh sb="26" eb="28">
      <t>ミマン</t>
    </rPh>
    <rPh sb="29" eb="31">
      <t>ハスウ</t>
    </rPh>
    <rPh sb="32" eb="33">
      <t>フク</t>
    </rPh>
    <phoneticPr fontId="1"/>
  </si>
  <si>
    <t>５　入札金額の算定にあたっては、記載された予定使用電力及び予定使用電力量に基づき算出することとし、力率割引は考慮しないものとする。</t>
    <rPh sb="2" eb="4">
      <t>ニュウサツ</t>
    </rPh>
    <rPh sb="4" eb="6">
      <t>キンガク</t>
    </rPh>
    <rPh sb="7" eb="9">
      <t>サンテイ</t>
    </rPh>
    <rPh sb="16" eb="18">
      <t>キサイ</t>
    </rPh>
    <rPh sb="21" eb="23">
      <t>ヨテイ</t>
    </rPh>
    <rPh sb="23" eb="25">
      <t>シヨウ</t>
    </rPh>
    <rPh sb="25" eb="27">
      <t>デンリョク</t>
    </rPh>
    <rPh sb="27" eb="28">
      <t>オヨ</t>
    </rPh>
    <rPh sb="29" eb="31">
      <t>ヨテイ</t>
    </rPh>
    <rPh sb="31" eb="33">
      <t>シヨウ</t>
    </rPh>
    <rPh sb="33" eb="35">
      <t>デンリョク</t>
    </rPh>
    <rPh sb="35" eb="36">
      <t>リョウ</t>
    </rPh>
    <rPh sb="37" eb="38">
      <t>モト</t>
    </rPh>
    <rPh sb="40" eb="42">
      <t>サンシュツ</t>
    </rPh>
    <rPh sb="49" eb="51">
      <t>リキリツ</t>
    </rPh>
    <rPh sb="51" eb="53">
      <t>ワリビキ</t>
    </rPh>
    <rPh sb="54" eb="56">
      <t>コウリョ</t>
    </rPh>
    <phoneticPr fontId="1"/>
  </si>
  <si>
    <t>予定使用
電力量
（Kwh/12月）</t>
    <rPh sb="0" eb="2">
      <t>ヨテイ</t>
    </rPh>
    <rPh sb="2" eb="4">
      <t>シヨウ</t>
    </rPh>
    <rPh sb="5" eb="7">
      <t>デンリョク</t>
    </rPh>
    <rPh sb="7" eb="8">
      <t>リョウ</t>
    </rPh>
    <rPh sb="16" eb="17">
      <t>ツキ</t>
    </rPh>
    <phoneticPr fontId="1"/>
  </si>
  <si>
    <t>１　入札金額算定書はＡ3規格で入札書に添付し、入札書に使用する印鑑で割印を行うこと。</t>
    <rPh sb="2" eb="4">
      <t>ニュウサツ</t>
    </rPh>
    <rPh sb="4" eb="6">
      <t>キンガク</t>
    </rPh>
    <rPh sb="6" eb="8">
      <t>サンテイ</t>
    </rPh>
    <rPh sb="8" eb="9">
      <t>ショ</t>
    </rPh>
    <rPh sb="12" eb="14">
      <t>キカク</t>
    </rPh>
    <rPh sb="15" eb="17">
      <t>ニュウサツ</t>
    </rPh>
    <rPh sb="17" eb="18">
      <t>ショ</t>
    </rPh>
    <rPh sb="19" eb="21">
      <t>テンプ</t>
    </rPh>
    <rPh sb="23" eb="25">
      <t>ニュウサツ</t>
    </rPh>
    <rPh sb="25" eb="26">
      <t>ショ</t>
    </rPh>
    <rPh sb="27" eb="29">
      <t>シヨウ</t>
    </rPh>
    <rPh sb="31" eb="33">
      <t>インカン</t>
    </rPh>
    <rPh sb="34" eb="35">
      <t>ワ</t>
    </rPh>
    <rPh sb="35" eb="36">
      <t>イン</t>
    </rPh>
    <rPh sb="37" eb="38">
      <t>オコナ</t>
    </rPh>
    <phoneticPr fontId="1"/>
  </si>
  <si>
    <t>別紙3　入札金額算定書</t>
    <rPh sb="0" eb="2">
      <t>ベッシ</t>
    </rPh>
    <rPh sb="4" eb="6">
      <t>ニュウサツ</t>
    </rPh>
    <rPh sb="6" eb="8">
      <t>キンガク</t>
    </rPh>
    <rPh sb="8" eb="10">
      <t>サンテイ</t>
    </rPh>
    <rPh sb="10" eb="11">
      <t>ショ</t>
    </rPh>
    <phoneticPr fontId="1"/>
  </si>
  <si>
    <t>電気料金総価（税抜）＝入札価格　　【円/12月】　　Ⅾ</t>
    <rPh sb="0" eb="2">
      <t>デンキ</t>
    </rPh>
    <rPh sb="2" eb="4">
      <t>リョウキン</t>
    </rPh>
    <rPh sb="4" eb="5">
      <t>ソウ</t>
    </rPh>
    <rPh sb="5" eb="6">
      <t>アタイ</t>
    </rPh>
    <rPh sb="7" eb="8">
      <t>ゼイ</t>
    </rPh>
    <rPh sb="8" eb="9">
      <t>ヌ</t>
    </rPh>
    <rPh sb="11" eb="13">
      <t>ニュウサツ</t>
    </rPh>
    <rPh sb="13" eb="15">
      <t>カカク</t>
    </rPh>
    <rPh sb="18" eb="19">
      <t>エン</t>
    </rPh>
    <rPh sb="22" eb="23">
      <t>ガツ</t>
    </rPh>
    <phoneticPr fontId="1"/>
  </si>
  <si>
    <t>　ただし、Ｃ・Ｄ欄は、計算結果に１円未満の端数が生じたときは、その端数全額を切り捨てた額とする。</t>
    <rPh sb="8" eb="9">
      <t>ラン</t>
    </rPh>
    <phoneticPr fontId="1"/>
  </si>
  <si>
    <t>上石津学園</t>
    <rPh sb="3" eb="5">
      <t>ガクエン</t>
    </rPh>
    <phoneticPr fontId="5"/>
  </si>
  <si>
    <t>契約期間
（R7年4月
　～R8年3月）</t>
    <rPh sb="0" eb="2">
      <t>ケイヤク</t>
    </rPh>
    <rPh sb="8" eb="9">
      <t>ネン</t>
    </rPh>
    <rPh sb="10" eb="11">
      <t>ガツ</t>
    </rPh>
    <rPh sb="16" eb="17">
      <t>ネン</t>
    </rPh>
    <rPh sb="18" eb="19">
      <t>ガツ</t>
    </rPh>
    <phoneticPr fontId="1"/>
  </si>
  <si>
    <t>北部学校給食センター</t>
    <phoneticPr fontId="5"/>
  </si>
  <si>
    <t>鶴見斎場</t>
    <rPh sb="0" eb="4">
      <t>ツルミサイジョウ</t>
    </rPh>
    <phoneticPr fontId="1"/>
  </si>
  <si>
    <t>勝山斎場</t>
    <rPh sb="0" eb="4">
      <t>カチヤマサイジョウ</t>
    </rPh>
    <phoneticPr fontId="1"/>
  </si>
  <si>
    <t>上石津斎場</t>
    <rPh sb="0" eb="5">
      <t>カミイシヅサイジョウ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</si>
</sst>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0;[Red]&quot;¥&quot;\-#,##0"/>
    <numFmt numFmtId="176" formatCode="#,##0;&quot;▲ &quot;#,##0"/>
    <numFmt numFmtId="177" formatCode="#,##0_ "/>
    <numFmt numFmtId="178" formatCode="#,###&quot;か月&quot;"/>
    <numFmt numFmtId="179" formatCode="#,##0.00_ "/>
    <numFmt numFmtId="180" formatCode="#,##0.0000_ "/>
    <numFmt numFmtId="181" formatCode="0.00_);[Red]\(0.00\)"/>
  </numFmts>
  <fonts count="13" x14ac:knownFonts="1">
    <font>
      <sz val="11"/>
      <name val="ＭＳ Ｐゴシック"/>
      <charset val="128"/>
    </font>
    <font>
      <sz val="6"/>
      <name val="ＭＳ Ｐゴシック"/>
      <family val="3"/>
      <charset val="128"/>
    </font>
    <font>
      <sz val="11"/>
      <name val="ＭＳ Ｐゴシック"/>
      <family val="3"/>
      <charset val="128"/>
    </font>
    <font>
      <sz val="12"/>
      <color theme="1"/>
      <name val="ＭＳ Ｐ明朝"/>
      <family val="1"/>
      <charset val="128"/>
    </font>
    <font>
      <sz val="6"/>
      <name val="ＭＳ ゴシック"/>
      <family val="3"/>
      <charset val="128"/>
    </font>
    <font>
      <sz val="6"/>
      <name val="ＭＳ Ｐゴシック"/>
      <family val="3"/>
      <charset val="128"/>
      <scheme val="minor"/>
    </font>
    <font>
      <b/>
      <sz val="11"/>
      <name val="ＭＳ ゴシック"/>
      <family val="3"/>
      <charset val="128"/>
    </font>
    <font>
      <b/>
      <sz val="10"/>
      <color indexed="8"/>
      <name val="ＭＳ Ｐゴシック"/>
      <family val="3"/>
      <charset val="128"/>
    </font>
    <font>
      <b/>
      <sz val="10"/>
      <name val="ＭＳ Ｐゴシック"/>
      <family val="3"/>
      <charset val="128"/>
    </font>
    <font>
      <b/>
      <sz val="12"/>
      <name val="ＭＳ ゴシック"/>
      <family val="3"/>
      <charset val="128"/>
    </font>
    <font>
      <b/>
      <sz val="11"/>
      <color theme="1"/>
      <name val="ＭＳ ゴシック"/>
      <family val="3"/>
      <charset val="128"/>
    </font>
    <font>
      <sz val="11"/>
      <name val="ＭＳ Ｐゴシック"/>
      <charset val="128"/>
    </font>
    <font>
      <b/>
      <sz val="11"/>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19">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ck">
        <color auto="1"/>
      </left>
      <right style="thick">
        <color auto="1"/>
      </right>
      <top style="thick">
        <color auto="1"/>
      </top>
      <bottom style="thin">
        <color indexed="64"/>
      </bottom>
      <diagonal/>
    </border>
    <border>
      <left/>
      <right style="thin">
        <color indexed="64"/>
      </right>
      <top/>
      <bottom style="thin">
        <color indexed="64"/>
      </bottom>
      <diagonal/>
    </border>
    <border>
      <left style="thick">
        <color auto="1"/>
      </left>
      <right style="thick">
        <color auto="1"/>
      </right>
      <top style="thin">
        <color indexed="64"/>
      </top>
      <bottom style="thin">
        <color indexed="64"/>
      </bottom>
      <diagonal/>
    </border>
    <border>
      <left style="thick">
        <color auto="1"/>
      </left>
      <right style="thick">
        <color auto="1"/>
      </right>
      <top style="thin">
        <color indexed="64"/>
      </top>
      <bottom style="thick">
        <color auto="1"/>
      </bottom>
      <diagonal/>
    </border>
    <border>
      <left style="thin">
        <color indexed="64"/>
      </left>
      <right style="thin">
        <color auto="1"/>
      </right>
      <top/>
      <bottom/>
      <diagonal/>
    </border>
    <border>
      <left style="thin">
        <color indexed="64"/>
      </left>
      <right style="thin">
        <color auto="1"/>
      </right>
      <top/>
      <bottom style="thin">
        <color auto="1"/>
      </bottom>
      <diagonal/>
    </border>
    <border>
      <left/>
      <right/>
      <top/>
      <bottom style="thin">
        <color auto="1"/>
      </bottom>
      <diagonal/>
    </border>
  </borders>
  <cellStyleXfs count="6">
    <xf numFmtId="0" fontId="0" fillId="0" borderId="0"/>
    <xf numFmtId="0" fontId="3" fillId="0" borderId="0">
      <alignment vertical="center"/>
    </xf>
    <xf numFmtId="38" fontId="3" fillId="0" borderId="0" applyFont="0" applyFill="0" applyBorder="0" applyAlignment="0" applyProtection="0">
      <alignment vertical="center"/>
    </xf>
    <xf numFmtId="9" fontId="2" fillId="0" borderId="0" applyFont="0" applyFill="0" applyBorder="0" applyAlignment="0" applyProtection="0">
      <alignment vertical="center"/>
    </xf>
    <xf numFmtId="6" fontId="2" fillId="0" borderId="0" applyFont="0" applyFill="0" applyBorder="0" applyAlignment="0" applyProtection="0">
      <alignment vertical="center"/>
    </xf>
    <xf numFmtId="38" fontId="11" fillId="0" borderId="0" applyFont="0" applyFill="0" applyBorder="0" applyAlignment="0" applyProtection="0">
      <alignment vertical="center"/>
    </xf>
  </cellStyleXfs>
  <cellXfs count="64">
    <xf numFmtId="0" fontId="0" fillId="0" borderId="0" xfId="0"/>
    <xf numFmtId="0" fontId="9" fillId="0" borderId="0" xfId="0" applyFont="1" applyProtection="1"/>
    <xf numFmtId="0" fontId="6" fillId="0" borderId="0" xfId="0" applyFont="1" applyProtection="1"/>
    <xf numFmtId="0" fontId="7" fillId="0" borderId="2" xfId="0" applyFont="1" applyFill="1" applyBorder="1" applyAlignment="1" applyProtection="1">
      <alignment horizontal="center" vertical="center"/>
    </xf>
    <xf numFmtId="0" fontId="7" fillId="0" borderId="2" xfId="0" applyFont="1" applyFill="1" applyBorder="1" applyAlignment="1" applyProtection="1">
      <alignment vertical="center" shrinkToFit="1"/>
    </xf>
    <xf numFmtId="178" fontId="6" fillId="0" borderId="2" xfId="0" applyNumberFormat="1" applyFont="1" applyBorder="1" applyAlignment="1" applyProtection="1">
      <alignment horizontal="center"/>
    </xf>
    <xf numFmtId="177" fontId="6" fillId="0" borderId="11" xfId="0" applyNumberFormat="1" applyFont="1" applyBorder="1" applyProtection="1"/>
    <xf numFmtId="179" fontId="6" fillId="0" borderId="14" xfId="0" applyNumberFormat="1" applyFont="1" applyBorder="1" applyProtection="1"/>
    <xf numFmtId="179" fontId="6" fillId="3" borderId="14" xfId="0" applyNumberFormat="1" applyFont="1" applyFill="1" applyBorder="1" applyProtection="1"/>
    <xf numFmtId="177" fontId="6" fillId="3" borderId="11" xfId="0" applyNumberFormat="1" applyFont="1" applyFill="1" applyBorder="1" applyProtection="1"/>
    <xf numFmtId="177" fontId="6" fillId="0" borderId="10" xfId="0" applyNumberFormat="1" applyFont="1" applyBorder="1" applyProtection="1"/>
    <xf numFmtId="49" fontId="8" fillId="0" borderId="2" xfId="0" applyNumberFormat="1" applyFont="1" applyFill="1" applyBorder="1" applyAlignment="1" applyProtection="1">
      <alignment vertical="center" shrinkToFit="1"/>
    </xf>
    <xf numFmtId="0" fontId="7" fillId="2" borderId="2" xfId="0" applyFont="1" applyFill="1" applyBorder="1" applyAlignment="1" applyProtection="1">
      <alignment horizontal="left" vertical="center" shrinkToFit="1"/>
    </xf>
    <xf numFmtId="0" fontId="6" fillId="0" borderId="6" xfId="0" applyFont="1" applyBorder="1" applyProtection="1"/>
    <xf numFmtId="179" fontId="6" fillId="0" borderId="15" xfId="0" applyNumberFormat="1" applyFont="1" applyBorder="1" applyProtection="1"/>
    <xf numFmtId="180" fontId="6" fillId="0" borderId="15" xfId="0" applyNumberFormat="1" applyFont="1" applyBorder="1" applyProtection="1"/>
    <xf numFmtId="0" fontId="10" fillId="0" borderId="0" xfId="0" applyFont="1" applyProtection="1"/>
    <xf numFmtId="177" fontId="6" fillId="0" borderId="1" xfId="0" applyNumberFormat="1" applyFont="1" applyFill="1" applyBorder="1" applyProtection="1"/>
    <xf numFmtId="0" fontId="6" fillId="0" borderId="0" xfId="0" applyFont="1" applyFill="1" applyProtection="1"/>
    <xf numFmtId="177" fontId="6" fillId="0" borderId="10" xfId="0" applyNumberFormat="1" applyFont="1" applyFill="1" applyBorder="1" applyProtection="1"/>
    <xf numFmtId="177" fontId="6" fillId="3" borderId="10" xfId="0" applyNumberFormat="1" applyFont="1" applyFill="1" applyBorder="1" applyProtection="1"/>
    <xf numFmtId="177" fontId="6" fillId="0" borderId="6" xfId="0" applyNumberFormat="1" applyFont="1" applyBorder="1" applyProtection="1"/>
    <xf numFmtId="0" fontId="12" fillId="0" borderId="6" xfId="0" applyFont="1" applyFill="1" applyBorder="1" applyAlignment="1">
      <alignment vertical="center"/>
    </xf>
    <xf numFmtId="38" fontId="12" fillId="0" borderId="6" xfId="5" applyFont="1" applyFill="1" applyBorder="1">
      <alignment vertical="center"/>
    </xf>
    <xf numFmtId="0" fontId="6" fillId="0" borderId="0" xfId="0" applyFont="1"/>
    <xf numFmtId="177" fontId="6" fillId="0" borderId="6" xfId="0" applyNumberFormat="1" applyFont="1" applyBorder="1"/>
    <xf numFmtId="177" fontId="6" fillId="0" borderId="10" xfId="0" applyNumberFormat="1" applyFont="1" applyBorder="1"/>
    <xf numFmtId="177" fontId="6" fillId="3" borderId="11" xfId="0" applyNumberFormat="1" applyFont="1" applyFill="1" applyBorder="1"/>
    <xf numFmtId="179" fontId="6" fillId="3" borderId="14" xfId="0" applyNumberFormat="1" applyFont="1" applyFill="1" applyBorder="1"/>
    <xf numFmtId="177" fontId="6" fillId="3" borderId="10" xfId="0" applyNumberFormat="1" applyFont="1" applyFill="1" applyBorder="1"/>
    <xf numFmtId="177" fontId="6" fillId="0" borderId="11" xfId="0" applyNumberFormat="1" applyFont="1" applyBorder="1"/>
    <xf numFmtId="179" fontId="6" fillId="0" borderId="14" xfId="0" applyNumberFormat="1" applyFont="1" applyBorder="1"/>
    <xf numFmtId="38" fontId="6" fillId="0" borderId="6" xfId="5" applyFont="1" applyBorder="1">
      <alignment vertical="center"/>
    </xf>
    <xf numFmtId="0" fontId="6" fillId="0" borderId="6" xfId="0" applyFont="1" applyBorder="1"/>
    <xf numFmtId="178" fontId="6" fillId="0" borderId="6" xfId="0" applyNumberFormat="1" applyFont="1" applyBorder="1" applyAlignment="1">
      <alignment horizontal="center"/>
    </xf>
    <xf numFmtId="0" fontId="7" fillId="0" borderId="6" xfId="0" applyFont="1" applyBorder="1" applyAlignment="1">
      <alignment vertical="center" shrinkToFit="1"/>
    </xf>
    <xf numFmtId="177" fontId="6" fillId="0" borderId="6" xfId="0" applyNumberFormat="1" applyFont="1" applyBorder="1" applyAlignment="1" applyProtection="1">
      <alignment horizontal="right" vertical="center"/>
    </xf>
    <xf numFmtId="0" fontId="6" fillId="0" borderId="13" xfId="0" applyFont="1" applyBorder="1" applyAlignment="1" applyProtection="1">
      <alignment horizontal="center" vertical="center" wrapText="1"/>
    </xf>
    <xf numFmtId="0" fontId="6" fillId="0" borderId="11" xfId="0" applyFont="1" applyBorder="1" applyAlignment="1" applyProtection="1">
      <alignment horizontal="center" vertical="center"/>
    </xf>
    <xf numFmtId="0" fontId="6" fillId="0" borderId="10" xfId="0" applyFont="1" applyBorder="1" applyAlignment="1" applyProtection="1">
      <alignment horizontal="center" vertical="center"/>
    </xf>
    <xf numFmtId="0" fontId="6" fillId="0" borderId="5" xfId="0" applyFont="1" applyBorder="1" applyAlignment="1" applyProtection="1">
      <alignment horizontal="center" vertical="center"/>
    </xf>
    <xf numFmtId="0" fontId="6" fillId="0" borderId="9" xfId="0" applyFont="1" applyBorder="1" applyAlignment="1" applyProtection="1">
      <alignment horizontal="center" vertical="center"/>
    </xf>
    <xf numFmtId="0" fontId="6" fillId="0" borderId="6" xfId="0" applyFont="1" applyBorder="1" applyAlignment="1" applyProtection="1">
      <alignment horizontal="center" vertical="center"/>
    </xf>
    <xf numFmtId="0" fontId="6" fillId="0" borderId="7" xfId="0" applyFont="1" applyBorder="1" applyAlignment="1" applyProtection="1">
      <alignment horizontal="center" vertical="center"/>
    </xf>
    <xf numFmtId="0" fontId="6" fillId="0" borderId="10" xfId="0" applyFont="1" applyBorder="1" applyAlignment="1" applyProtection="1">
      <alignment horizontal="center" vertical="center" wrapText="1"/>
    </xf>
    <xf numFmtId="0" fontId="6" fillId="0" borderId="12" xfId="0" applyFont="1" applyBorder="1" applyAlignment="1" applyProtection="1">
      <alignment horizontal="center" vertical="center" wrapText="1"/>
    </xf>
    <xf numFmtId="0" fontId="6" fillId="0" borderId="14" xfId="0" applyFont="1" applyBorder="1" applyAlignment="1" applyProtection="1">
      <alignment horizontal="center" vertical="center" wrapText="1"/>
    </xf>
    <xf numFmtId="0" fontId="6" fillId="0" borderId="16" xfId="0" applyFont="1" applyBorder="1" applyAlignment="1" applyProtection="1">
      <alignment horizontal="center" vertical="center" wrapText="1"/>
    </xf>
    <xf numFmtId="0" fontId="6" fillId="0" borderId="17" xfId="0" applyFont="1" applyBorder="1" applyAlignment="1" applyProtection="1">
      <alignment horizontal="center" vertical="center" wrapText="1"/>
    </xf>
    <xf numFmtId="0" fontId="6" fillId="0" borderId="8" xfId="0" applyFont="1" applyBorder="1" applyAlignment="1" applyProtection="1">
      <alignment horizontal="center" vertical="center"/>
    </xf>
    <xf numFmtId="0" fontId="6" fillId="0" borderId="3" xfId="0" applyFont="1" applyBorder="1" applyAlignment="1" applyProtection="1">
      <alignment horizontal="center" vertical="center"/>
    </xf>
    <xf numFmtId="0" fontId="6" fillId="0" borderId="18" xfId="0" applyFont="1" applyBorder="1" applyAlignment="1" applyProtection="1">
      <alignment horizontal="center" vertical="center"/>
    </xf>
    <xf numFmtId="0" fontId="6" fillId="0" borderId="13" xfId="0" applyFont="1" applyBorder="1" applyAlignment="1" applyProtection="1">
      <alignment horizontal="center" vertical="center"/>
    </xf>
    <xf numFmtId="0" fontId="6" fillId="0" borderId="6" xfId="0" applyFont="1" applyFill="1" applyBorder="1" applyAlignment="1" applyProtection="1">
      <alignment horizontal="center" vertical="center" wrapText="1"/>
    </xf>
    <xf numFmtId="0" fontId="6" fillId="0" borderId="10" xfId="0" applyFont="1" applyFill="1" applyBorder="1" applyAlignment="1" applyProtection="1">
      <alignment horizontal="center" vertical="center" wrapText="1"/>
    </xf>
    <xf numFmtId="0" fontId="6" fillId="0" borderId="4" xfId="0" applyFont="1" applyBorder="1" applyAlignment="1" applyProtection="1">
      <alignment horizontal="center" vertical="center"/>
    </xf>
    <xf numFmtId="0" fontId="7" fillId="0" borderId="10" xfId="0" applyFont="1" applyFill="1" applyBorder="1" applyAlignment="1" applyProtection="1">
      <alignment horizontal="center" vertical="center"/>
    </xf>
    <xf numFmtId="0" fontId="0" fillId="0" borderId="11" xfId="0" applyBorder="1" applyAlignment="1" applyProtection="1">
      <alignment horizontal="center" vertical="center"/>
    </xf>
    <xf numFmtId="176" fontId="7" fillId="0" borderId="6" xfId="0" applyNumberFormat="1" applyFont="1" applyFill="1" applyBorder="1" applyAlignment="1" applyProtection="1">
      <alignment horizontal="center" vertical="center"/>
    </xf>
    <xf numFmtId="0" fontId="7" fillId="0" borderId="6" xfId="0" applyFont="1" applyFill="1" applyBorder="1" applyAlignment="1" applyProtection="1">
      <alignment horizontal="center" vertical="center" shrinkToFit="1"/>
    </xf>
    <xf numFmtId="0" fontId="6" fillId="0" borderId="6" xfId="0" applyFont="1" applyBorder="1" applyAlignment="1" applyProtection="1">
      <alignment horizontal="center" vertical="center" wrapText="1"/>
    </xf>
    <xf numFmtId="181" fontId="6" fillId="0" borderId="14" xfId="0" applyNumberFormat="1" applyFont="1" applyBorder="1" applyProtection="1"/>
    <xf numFmtId="181" fontId="6" fillId="0" borderId="14" xfId="0" applyNumberFormat="1" applyFont="1" applyBorder="1"/>
    <xf numFmtId="181" fontId="6" fillId="0" borderId="15" xfId="0" applyNumberFormat="1" applyFont="1" applyBorder="1" applyProtection="1"/>
  </cellXfs>
  <cellStyles count="6">
    <cellStyle name="パーセント 2" xfId="3" xr:uid="{00000000-0005-0000-0000-000000000000}"/>
    <cellStyle name="桁区切り" xfId="5" builtinId="6"/>
    <cellStyle name="桁区切り 2" xfId="2" xr:uid="{00000000-0005-0000-0000-000001000000}"/>
    <cellStyle name="通貨 2" xfId="4" xr:uid="{00000000-0005-0000-0000-000002000000}"/>
    <cellStyle name="標準" xfId="0" builtinId="0"/>
    <cellStyle name="標準 2" xfId="1" xr:uid="{00000000-0005-0000-0000-000004000000}"/>
  </cellStyles>
  <dxfs count="5">
    <dxf>
      <fill>
        <patternFill>
          <bgColor indexed="43"/>
        </patternFill>
      </fill>
      <border>
        <left style="thin">
          <color indexed="8"/>
        </left>
        <right style="thin">
          <color indexed="8"/>
        </right>
        <top style="thin">
          <color indexed="8"/>
        </top>
        <bottom style="thin">
          <color indexed="8"/>
        </bottom>
      </border>
    </dxf>
    <dxf>
      <fill>
        <patternFill>
          <bgColor indexed="43"/>
        </patternFill>
      </fill>
      <border>
        <left style="thin">
          <color indexed="8"/>
        </left>
        <right style="thin">
          <color indexed="8"/>
        </right>
        <top style="thin">
          <color indexed="8"/>
        </top>
        <bottom style="thin">
          <color indexed="8"/>
        </bottom>
      </border>
    </dxf>
    <dxf>
      <fill>
        <patternFill>
          <bgColor indexed="43"/>
        </patternFill>
      </fill>
      <border>
        <left style="thin">
          <color indexed="8"/>
        </left>
        <right style="thin">
          <color indexed="8"/>
        </right>
        <top style="thin">
          <color indexed="8"/>
        </top>
        <bottom style="thin">
          <color indexed="8"/>
        </bottom>
      </border>
    </dxf>
    <dxf>
      <fill>
        <patternFill>
          <bgColor indexed="43"/>
        </patternFill>
      </fill>
      <border>
        <left style="thin">
          <color indexed="8"/>
        </left>
        <right style="thin">
          <color indexed="8"/>
        </right>
        <top style="thin">
          <color indexed="8"/>
        </top>
        <bottom style="thin">
          <color indexed="8"/>
        </bottom>
      </border>
    </dxf>
    <dxf>
      <fill>
        <patternFill>
          <bgColor indexed="43"/>
        </patternFill>
      </fill>
      <border>
        <left style="thin">
          <color indexed="8"/>
        </left>
        <right style="thin">
          <color indexed="8"/>
        </right>
        <top style="thin">
          <color indexed="8"/>
        </top>
        <bottom style="thin">
          <color indexed="8"/>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67"/>
  <sheetViews>
    <sheetView showZeros="0" tabSelected="1" view="pageBreakPreview" zoomScale="85" zoomScaleNormal="25" zoomScaleSheetLayoutView="85" workbookViewId="0">
      <pane xSplit="5" ySplit="6" topLeftCell="F7" activePane="bottomRight" state="frozen"/>
      <selection pane="topRight" activeCell="F1" sqref="F1"/>
      <selection pane="bottomLeft" activeCell="A6" sqref="A6"/>
      <selection pane="bottomRight" activeCell="F7" sqref="F7"/>
    </sheetView>
  </sheetViews>
  <sheetFormatPr defaultRowHeight="13.5" x14ac:dyDescent="0.15"/>
  <cols>
    <col min="1" max="1" width="4.875" style="2" bestFit="1" customWidth="1"/>
    <col min="2" max="2" width="40.625" style="2" customWidth="1"/>
    <col min="3" max="3" width="16.375" style="2" bestFit="1" customWidth="1"/>
    <col min="4" max="4" width="14.625" style="18" customWidth="1"/>
    <col min="5" max="5" width="15.625" style="18" customWidth="1"/>
    <col min="6" max="6" width="16.375" style="2" bestFit="1" customWidth="1"/>
    <col min="7" max="7" width="20.625" style="2" customWidth="1"/>
    <col min="8" max="8" width="13.375" style="18" bestFit="1" customWidth="1"/>
    <col min="9" max="9" width="12.875" style="2" customWidth="1"/>
    <col min="10" max="10" width="18.5" style="2" customWidth="1"/>
    <col min="11" max="11" width="13.375" style="18" bestFit="1" customWidth="1"/>
    <col min="12" max="12" width="12.875" style="2" bestFit="1" customWidth="1"/>
    <col min="13" max="13" width="18.5" style="2" customWidth="1"/>
    <col min="14" max="14" width="10.875" style="18" bestFit="1" customWidth="1"/>
    <col min="15" max="15" width="12.875" style="2" bestFit="1" customWidth="1"/>
    <col min="16" max="16" width="18.5" style="2" customWidth="1"/>
    <col min="17" max="17" width="10.875" style="18" bestFit="1" customWidth="1"/>
    <col min="18" max="18" width="12.875" style="2" bestFit="1" customWidth="1"/>
    <col min="19" max="19" width="18.5" style="2" customWidth="1"/>
    <col min="20" max="20" width="10.875" style="18" bestFit="1" customWidth="1"/>
    <col min="21" max="21" width="12.875" style="2" bestFit="1" customWidth="1"/>
    <col min="22" max="22" width="18.5" style="2" customWidth="1"/>
    <col min="23" max="23" width="13.375" style="2" bestFit="1" customWidth="1"/>
    <col min="24" max="24" width="12.875" style="2" bestFit="1" customWidth="1"/>
    <col min="25" max="25" width="18.5" style="2" customWidth="1"/>
    <col min="26" max="26" width="14.625" style="2" bestFit="1" customWidth="1"/>
    <col min="27" max="27" width="12.875" style="2" bestFit="1" customWidth="1"/>
    <col min="28" max="28" width="18.5" style="2" customWidth="1"/>
    <col min="29" max="29" width="14.625" style="2" bestFit="1" customWidth="1"/>
    <col min="30" max="30" width="12.875" style="2" bestFit="1" customWidth="1"/>
    <col min="31" max="31" width="18.5" style="2" customWidth="1"/>
    <col min="32" max="32" width="20.625" style="2" customWidth="1"/>
    <col min="33" max="33" width="22.75" style="2" customWidth="1"/>
    <col min="34" max="16384" width="9" style="2"/>
  </cols>
  <sheetData>
    <row r="1" spans="1:33" ht="14.25" x14ac:dyDescent="0.15">
      <c r="A1" s="1" t="s">
        <v>79</v>
      </c>
    </row>
    <row r="2" spans="1:33" ht="25.5" customHeight="1" x14ac:dyDescent="0.15">
      <c r="A2" s="58" t="s">
        <v>3</v>
      </c>
      <c r="B2" s="59" t="s">
        <v>4</v>
      </c>
      <c r="C2" s="60" t="s">
        <v>83</v>
      </c>
      <c r="D2" s="53" t="s">
        <v>55</v>
      </c>
      <c r="E2" s="53" t="s">
        <v>77</v>
      </c>
      <c r="F2" s="49" t="s">
        <v>61</v>
      </c>
      <c r="G2" s="40"/>
      <c r="H2" s="40"/>
      <c r="I2" s="40"/>
      <c r="J2" s="40"/>
      <c r="K2" s="40"/>
      <c r="L2" s="40"/>
      <c r="M2" s="40"/>
      <c r="N2" s="40"/>
      <c r="O2" s="40"/>
      <c r="P2" s="40"/>
      <c r="Q2" s="40"/>
      <c r="R2" s="40"/>
      <c r="S2" s="40"/>
      <c r="T2" s="40"/>
      <c r="U2" s="40"/>
      <c r="V2" s="40"/>
      <c r="W2" s="40"/>
      <c r="X2" s="40"/>
      <c r="Y2" s="40"/>
      <c r="Z2" s="40"/>
      <c r="AA2" s="40"/>
      <c r="AB2" s="40"/>
      <c r="AC2" s="40"/>
      <c r="AD2" s="40"/>
      <c r="AE2" s="40"/>
      <c r="AF2" s="40"/>
      <c r="AG2" s="41"/>
    </row>
    <row r="3" spans="1:33" ht="25.5" customHeight="1" thickBot="1" x14ac:dyDescent="0.2">
      <c r="A3" s="58"/>
      <c r="B3" s="59"/>
      <c r="C3" s="60"/>
      <c r="D3" s="53"/>
      <c r="E3" s="53"/>
      <c r="F3" s="49" t="s">
        <v>56</v>
      </c>
      <c r="G3" s="41"/>
      <c r="H3" s="40" t="s">
        <v>67</v>
      </c>
      <c r="I3" s="40"/>
      <c r="J3" s="40"/>
      <c r="K3" s="40"/>
      <c r="L3" s="40"/>
      <c r="M3" s="41"/>
      <c r="N3" s="39" t="s">
        <v>69</v>
      </c>
      <c r="O3" s="55"/>
      <c r="P3" s="55"/>
      <c r="Q3" s="55"/>
      <c r="R3" s="55"/>
      <c r="S3" s="55"/>
      <c r="T3" s="55"/>
      <c r="U3" s="55"/>
      <c r="V3" s="38"/>
      <c r="W3" s="49" t="s">
        <v>68</v>
      </c>
      <c r="X3" s="40"/>
      <c r="Y3" s="40"/>
      <c r="Z3" s="40"/>
      <c r="AA3" s="40"/>
      <c r="AB3" s="40"/>
      <c r="AC3" s="40"/>
      <c r="AD3" s="40"/>
      <c r="AE3" s="40"/>
      <c r="AF3" s="41"/>
      <c r="AG3" s="47" t="s">
        <v>70</v>
      </c>
    </row>
    <row r="4" spans="1:33" ht="25.5" customHeight="1" thickTop="1" thickBot="1" x14ac:dyDescent="0.2">
      <c r="A4" s="58"/>
      <c r="B4" s="59"/>
      <c r="C4" s="60"/>
      <c r="D4" s="53"/>
      <c r="E4" s="54"/>
      <c r="F4" s="45" t="s">
        <v>63</v>
      </c>
      <c r="G4" s="37" t="s">
        <v>73</v>
      </c>
      <c r="H4" s="49" t="s">
        <v>50</v>
      </c>
      <c r="I4" s="40"/>
      <c r="J4" s="41"/>
      <c r="K4" s="49" t="s">
        <v>51</v>
      </c>
      <c r="L4" s="40"/>
      <c r="M4" s="41"/>
      <c r="N4" s="39" t="s">
        <v>58</v>
      </c>
      <c r="O4" s="40"/>
      <c r="P4" s="41"/>
      <c r="Q4" s="39" t="s">
        <v>59</v>
      </c>
      <c r="R4" s="40"/>
      <c r="S4" s="41"/>
      <c r="T4" s="49" t="s">
        <v>60</v>
      </c>
      <c r="U4" s="40"/>
      <c r="V4" s="41"/>
      <c r="W4" s="39" t="s">
        <v>2</v>
      </c>
      <c r="X4" s="40"/>
      <c r="Y4" s="41"/>
      <c r="Z4" s="39" t="s">
        <v>1</v>
      </c>
      <c r="AA4" s="40"/>
      <c r="AB4" s="41"/>
      <c r="AC4" s="42" t="s">
        <v>0</v>
      </c>
      <c r="AD4" s="43"/>
      <c r="AE4" s="43"/>
      <c r="AF4" s="47" t="s">
        <v>74</v>
      </c>
      <c r="AG4" s="47"/>
    </row>
    <row r="5" spans="1:33" ht="30" customHeight="1" thickTop="1" x14ac:dyDescent="0.15">
      <c r="A5" s="58"/>
      <c r="B5" s="59"/>
      <c r="C5" s="60"/>
      <c r="D5" s="53"/>
      <c r="E5" s="54"/>
      <c r="F5" s="46"/>
      <c r="G5" s="38"/>
      <c r="H5" s="54" t="s">
        <v>64</v>
      </c>
      <c r="I5" s="45" t="s">
        <v>65</v>
      </c>
      <c r="J5" s="37" t="s">
        <v>66</v>
      </c>
      <c r="K5" s="54" t="s">
        <v>64</v>
      </c>
      <c r="L5" s="45" t="s">
        <v>65</v>
      </c>
      <c r="M5" s="37" t="s">
        <v>66</v>
      </c>
      <c r="N5" s="54" t="s">
        <v>64</v>
      </c>
      <c r="O5" s="45" t="s">
        <v>65</v>
      </c>
      <c r="P5" s="37" t="s">
        <v>66</v>
      </c>
      <c r="Q5" s="54" t="s">
        <v>64</v>
      </c>
      <c r="R5" s="45" t="s">
        <v>65</v>
      </c>
      <c r="S5" s="37" t="s">
        <v>66</v>
      </c>
      <c r="T5" s="54" t="s">
        <v>64</v>
      </c>
      <c r="U5" s="45" t="s">
        <v>65</v>
      </c>
      <c r="V5" s="37" t="s">
        <v>66</v>
      </c>
      <c r="W5" s="44" t="s">
        <v>64</v>
      </c>
      <c r="X5" s="45" t="s">
        <v>65</v>
      </c>
      <c r="Y5" s="37" t="s">
        <v>66</v>
      </c>
      <c r="Z5" s="44" t="s">
        <v>64</v>
      </c>
      <c r="AA5" s="45" t="s">
        <v>65</v>
      </c>
      <c r="AB5" s="37" t="s">
        <v>66</v>
      </c>
      <c r="AC5" s="44" t="s">
        <v>64</v>
      </c>
      <c r="AD5" s="45" t="s">
        <v>65</v>
      </c>
      <c r="AE5" s="37" t="s">
        <v>66</v>
      </c>
      <c r="AF5" s="47"/>
      <c r="AG5" s="47"/>
    </row>
    <row r="6" spans="1:33" ht="30" customHeight="1" x14ac:dyDescent="0.15">
      <c r="A6" s="58"/>
      <c r="B6" s="59"/>
      <c r="C6" s="60"/>
      <c r="D6" s="53"/>
      <c r="E6" s="54"/>
      <c r="F6" s="46"/>
      <c r="G6" s="38"/>
      <c r="H6" s="54"/>
      <c r="I6" s="46"/>
      <c r="J6" s="38"/>
      <c r="K6" s="54"/>
      <c r="L6" s="46"/>
      <c r="M6" s="38"/>
      <c r="N6" s="54"/>
      <c r="O6" s="46"/>
      <c r="P6" s="38"/>
      <c r="Q6" s="54"/>
      <c r="R6" s="46"/>
      <c r="S6" s="38"/>
      <c r="T6" s="54"/>
      <c r="U6" s="46"/>
      <c r="V6" s="38"/>
      <c r="W6" s="44"/>
      <c r="X6" s="46"/>
      <c r="Y6" s="38"/>
      <c r="Z6" s="44"/>
      <c r="AA6" s="46"/>
      <c r="AB6" s="38"/>
      <c r="AC6" s="44"/>
      <c r="AD6" s="46"/>
      <c r="AE6" s="38"/>
      <c r="AF6" s="48"/>
      <c r="AG6" s="48"/>
    </row>
    <row r="7" spans="1:33" ht="25.5" customHeight="1" x14ac:dyDescent="0.15">
      <c r="A7" s="3">
        <v>1</v>
      </c>
      <c r="B7" s="4" t="s">
        <v>5</v>
      </c>
      <c r="C7" s="5">
        <v>12</v>
      </c>
      <c r="D7" s="22">
        <v>75</v>
      </c>
      <c r="E7" s="17">
        <f>H7+K7</f>
        <v>104304</v>
      </c>
      <c r="F7" s="61"/>
      <c r="G7" s="6">
        <f t="shared" ref="G7:G38" si="0">ROUNDDOWN(D7*F7*12,0)</f>
        <v>0</v>
      </c>
      <c r="H7" s="23">
        <v>38979</v>
      </c>
      <c r="I7" s="7"/>
      <c r="J7" s="6">
        <f t="shared" ref="J7:J54" si="1">ROUNDDOWN(H7*I7,0)</f>
        <v>0</v>
      </c>
      <c r="K7" s="23">
        <v>65325</v>
      </c>
      <c r="L7" s="7"/>
      <c r="M7" s="6">
        <f t="shared" ref="M7:M54" si="2">ROUNDDOWN(K7*L7,0)</f>
        <v>0</v>
      </c>
      <c r="N7" s="20"/>
      <c r="O7" s="8"/>
      <c r="P7" s="9"/>
      <c r="Q7" s="20"/>
      <c r="R7" s="8"/>
      <c r="S7" s="9"/>
      <c r="T7" s="20"/>
      <c r="U7" s="8"/>
      <c r="V7" s="9"/>
      <c r="W7" s="20"/>
      <c r="X7" s="8"/>
      <c r="Y7" s="9"/>
      <c r="Z7" s="20"/>
      <c r="AA7" s="8"/>
      <c r="AB7" s="9"/>
      <c r="AC7" s="20"/>
      <c r="AD7" s="8"/>
      <c r="AE7" s="9"/>
      <c r="AF7" s="10">
        <f t="shared" ref="AF7:AF38" si="3">SUM(J7,M7,P7,S7,V7,Y7,AB7,AE7)</f>
        <v>0</v>
      </c>
      <c r="AG7" s="21">
        <f t="shared" ref="AG7:AG38" si="4">SUM(G7,J7,M7,P7,S7,V7,Y7,AB7,AE7)</f>
        <v>0</v>
      </c>
    </row>
    <row r="8" spans="1:33" ht="25.5" customHeight="1" x14ac:dyDescent="0.15">
      <c r="A8" s="3">
        <v>2</v>
      </c>
      <c r="B8" s="4" t="s">
        <v>6</v>
      </c>
      <c r="C8" s="5">
        <v>12</v>
      </c>
      <c r="D8" s="22">
        <v>128</v>
      </c>
      <c r="E8" s="17">
        <f>H8+K8</f>
        <v>183129</v>
      </c>
      <c r="F8" s="61"/>
      <c r="G8" s="6">
        <f t="shared" si="0"/>
        <v>0</v>
      </c>
      <c r="H8" s="23">
        <v>56462</v>
      </c>
      <c r="I8" s="7"/>
      <c r="J8" s="6">
        <f t="shared" si="1"/>
        <v>0</v>
      </c>
      <c r="K8" s="23">
        <v>126667</v>
      </c>
      <c r="L8" s="7"/>
      <c r="M8" s="6">
        <f t="shared" si="2"/>
        <v>0</v>
      </c>
      <c r="N8" s="20"/>
      <c r="O8" s="8"/>
      <c r="P8" s="9"/>
      <c r="Q8" s="20"/>
      <c r="R8" s="8"/>
      <c r="S8" s="9"/>
      <c r="T8" s="20"/>
      <c r="U8" s="8"/>
      <c r="V8" s="9"/>
      <c r="W8" s="20"/>
      <c r="X8" s="8"/>
      <c r="Y8" s="9"/>
      <c r="Z8" s="20"/>
      <c r="AA8" s="8"/>
      <c r="AB8" s="9"/>
      <c r="AC8" s="20"/>
      <c r="AD8" s="8"/>
      <c r="AE8" s="9"/>
      <c r="AF8" s="10">
        <f t="shared" si="3"/>
        <v>0</v>
      </c>
      <c r="AG8" s="21">
        <f t="shared" si="4"/>
        <v>0</v>
      </c>
    </row>
    <row r="9" spans="1:33" ht="25.5" customHeight="1" x14ac:dyDescent="0.15">
      <c r="A9" s="3">
        <v>3</v>
      </c>
      <c r="B9" s="4" t="s">
        <v>85</v>
      </c>
      <c r="C9" s="5">
        <v>12</v>
      </c>
      <c r="D9" s="22">
        <v>190</v>
      </c>
      <c r="E9" s="17">
        <f t="shared" ref="E9:E11" si="5">H9+K9</f>
        <v>280691</v>
      </c>
      <c r="F9" s="61"/>
      <c r="G9" s="6">
        <f t="shared" si="0"/>
        <v>0</v>
      </c>
      <c r="H9" s="23">
        <v>95005</v>
      </c>
      <c r="I9" s="7"/>
      <c r="J9" s="6">
        <f t="shared" si="1"/>
        <v>0</v>
      </c>
      <c r="K9" s="23">
        <v>185686</v>
      </c>
      <c r="L9" s="7"/>
      <c r="M9" s="6">
        <f t="shared" si="2"/>
        <v>0</v>
      </c>
      <c r="N9" s="20"/>
      <c r="O9" s="8"/>
      <c r="P9" s="9"/>
      <c r="Q9" s="20"/>
      <c r="R9" s="8"/>
      <c r="S9" s="9"/>
      <c r="T9" s="20"/>
      <c r="U9" s="8"/>
      <c r="V9" s="9"/>
      <c r="W9" s="20"/>
      <c r="X9" s="8"/>
      <c r="Y9" s="9"/>
      <c r="Z9" s="20"/>
      <c r="AA9" s="8"/>
      <c r="AB9" s="9"/>
      <c r="AC9" s="20"/>
      <c r="AD9" s="8"/>
      <c r="AE9" s="9"/>
      <c r="AF9" s="10">
        <f t="shared" si="3"/>
        <v>0</v>
      </c>
      <c r="AG9" s="21">
        <f t="shared" si="4"/>
        <v>0</v>
      </c>
    </row>
    <row r="10" spans="1:33" ht="25.5" customHeight="1" x14ac:dyDescent="0.15">
      <c r="A10" s="3">
        <v>4</v>
      </c>
      <c r="B10" s="4" t="s">
        <v>86</v>
      </c>
      <c r="C10" s="5">
        <v>12</v>
      </c>
      <c r="D10" s="22">
        <v>71</v>
      </c>
      <c r="E10" s="17">
        <f t="shared" si="5"/>
        <v>79558</v>
      </c>
      <c r="F10" s="61"/>
      <c r="G10" s="6">
        <f t="shared" si="0"/>
        <v>0</v>
      </c>
      <c r="H10" s="23">
        <v>23744</v>
      </c>
      <c r="I10" s="7"/>
      <c r="J10" s="6">
        <f t="shared" si="1"/>
        <v>0</v>
      </c>
      <c r="K10" s="23">
        <v>55814</v>
      </c>
      <c r="L10" s="7"/>
      <c r="M10" s="6">
        <f t="shared" si="2"/>
        <v>0</v>
      </c>
      <c r="N10" s="20"/>
      <c r="O10" s="8"/>
      <c r="P10" s="9"/>
      <c r="Q10" s="20"/>
      <c r="R10" s="8"/>
      <c r="S10" s="9"/>
      <c r="T10" s="20"/>
      <c r="U10" s="8"/>
      <c r="V10" s="9"/>
      <c r="W10" s="20"/>
      <c r="X10" s="8"/>
      <c r="Y10" s="9"/>
      <c r="Z10" s="20"/>
      <c r="AA10" s="8"/>
      <c r="AB10" s="9"/>
      <c r="AC10" s="20"/>
      <c r="AD10" s="8"/>
      <c r="AE10" s="9"/>
      <c r="AF10" s="10">
        <f t="shared" si="3"/>
        <v>0</v>
      </c>
      <c r="AG10" s="21">
        <f t="shared" si="4"/>
        <v>0</v>
      </c>
    </row>
    <row r="11" spans="1:33" ht="25.5" customHeight="1" x14ac:dyDescent="0.15">
      <c r="A11" s="3">
        <v>5</v>
      </c>
      <c r="B11" s="4" t="s">
        <v>87</v>
      </c>
      <c r="C11" s="5">
        <v>12</v>
      </c>
      <c r="D11" s="22">
        <v>39</v>
      </c>
      <c r="E11" s="17">
        <f t="shared" si="5"/>
        <v>29688</v>
      </c>
      <c r="F11" s="61"/>
      <c r="G11" s="6">
        <f t="shared" si="0"/>
        <v>0</v>
      </c>
      <c r="H11" s="23">
        <v>5992</v>
      </c>
      <c r="I11" s="7"/>
      <c r="J11" s="6">
        <f t="shared" si="1"/>
        <v>0</v>
      </c>
      <c r="K11" s="23">
        <v>23696</v>
      </c>
      <c r="L11" s="7"/>
      <c r="M11" s="6">
        <f t="shared" si="2"/>
        <v>0</v>
      </c>
      <c r="N11" s="20"/>
      <c r="O11" s="8"/>
      <c r="P11" s="9"/>
      <c r="Q11" s="20"/>
      <c r="R11" s="8"/>
      <c r="S11" s="9"/>
      <c r="T11" s="20"/>
      <c r="U11" s="8"/>
      <c r="V11" s="9"/>
      <c r="W11" s="20"/>
      <c r="X11" s="8"/>
      <c r="Y11" s="9"/>
      <c r="Z11" s="20"/>
      <c r="AA11" s="8"/>
      <c r="AB11" s="9"/>
      <c r="AC11" s="20"/>
      <c r="AD11" s="8"/>
      <c r="AE11" s="9"/>
      <c r="AF11" s="10">
        <f t="shared" si="3"/>
        <v>0</v>
      </c>
      <c r="AG11" s="21">
        <f t="shared" si="4"/>
        <v>0</v>
      </c>
    </row>
    <row r="12" spans="1:33" ht="25.5" customHeight="1" x14ac:dyDescent="0.15">
      <c r="A12" s="3">
        <v>6</v>
      </c>
      <c r="B12" s="4" t="s">
        <v>7</v>
      </c>
      <c r="C12" s="5">
        <v>12</v>
      </c>
      <c r="D12" s="22">
        <v>42</v>
      </c>
      <c r="E12" s="17">
        <f t="shared" ref="E12:E54" si="6">H12+K12</f>
        <v>83213</v>
      </c>
      <c r="F12" s="61"/>
      <c r="G12" s="6">
        <f t="shared" si="0"/>
        <v>0</v>
      </c>
      <c r="H12" s="23">
        <v>26637</v>
      </c>
      <c r="I12" s="7"/>
      <c r="J12" s="6">
        <f t="shared" si="1"/>
        <v>0</v>
      </c>
      <c r="K12" s="23">
        <v>56576</v>
      </c>
      <c r="L12" s="7"/>
      <c r="M12" s="6">
        <f t="shared" si="2"/>
        <v>0</v>
      </c>
      <c r="N12" s="20"/>
      <c r="O12" s="8"/>
      <c r="P12" s="9"/>
      <c r="Q12" s="20"/>
      <c r="R12" s="8"/>
      <c r="S12" s="9"/>
      <c r="T12" s="20"/>
      <c r="U12" s="8"/>
      <c r="V12" s="9"/>
      <c r="W12" s="20"/>
      <c r="X12" s="8"/>
      <c r="Y12" s="9"/>
      <c r="Z12" s="20"/>
      <c r="AA12" s="8"/>
      <c r="AB12" s="9"/>
      <c r="AC12" s="20"/>
      <c r="AD12" s="8"/>
      <c r="AE12" s="9"/>
      <c r="AF12" s="10">
        <f t="shared" si="3"/>
        <v>0</v>
      </c>
      <c r="AG12" s="21">
        <f t="shared" si="4"/>
        <v>0</v>
      </c>
    </row>
    <row r="13" spans="1:33" ht="25.5" customHeight="1" x14ac:dyDescent="0.15">
      <c r="A13" s="3">
        <v>7</v>
      </c>
      <c r="B13" s="4" t="s">
        <v>8</v>
      </c>
      <c r="C13" s="5">
        <v>12</v>
      </c>
      <c r="D13" s="22">
        <v>64</v>
      </c>
      <c r="E13" s="17">
        <f t="shared" si="6"/>
        <v>101640</v>
      </c>
      <c r="F13" s="61"/>
      <c r="G13" s="6">
        <f t="shared" si="0"/>
        <v>0</v>
      </c>
      <c r="H13" s="23">
        <v>29852</v>
      </c>
      <c r="I13" s="7"/>
      <c r="J13" s="6">
        <f t="shared" si="1"/>
        <v>0</v>
      </c>
      <c r="K13" s="23">
        <v>71788</v>
      </c>
      <c r="L13" s="7"/>
      <c r="M13" s="6">
        <f t="shared" si="2"/>
        <v>0</v>
      </c>
      <c r="N13" s="20"/>
      <c r="O13" s="8"/>
      <c r="P13" s="9"/>
      <c r="Q13" s="20"/>
      <c r="R13" s="8"/>
      <c r="S13" s="9"/>
      <c r="T13" s="20"/>
      <c r="U13" s="8"/>
      <c r="V13" s="9"/>
      <c r="W13" s="20"/>
      <c r="X13" s="8"/>
      <c r="Y13" s="9"/>
      <c r="Z13" s="20"/>
      <c r="AA13" s="8"/>
      <c r="AB13" s="9"/>
      <c r="AC13" s="20"/>
      <c r="AD13" s="8"/>
      <c r="AE13" s="9"/>
      <c r="AF13" s="10">
        <f t="shared" si="3"/>
        <v>0</v>
      </c>
      <c r="AG13" s="21">
        <f t="shared" si="4"/>
        <v>0</v>
      </c>
    </row>
    <row r="14" spans="1:33" ht="25.5" customHeight="1" x14ac:dyDescent="0.15">
      <c r="A14" s="3">
        <v>8</v>
      </c>
      <c r="B14" s="4" t="s">
        <v>9</v>
      </c>
      <c r="C14" s="5">
        <v>12</v>
      </c>
      <c r="D14" s="22">
        <v>59</v>
      </c>
      <c r="E14" s="17">
        <f t="shared" si="6"/>
        <v>190273</v>
      </c>
      <c r="F14" s="61"/>
      <c r="G14" s="6">
        <f t="shared" si="0"/>
        <v>0</v>
      </c>
      <c r="H14" s="23">
        <v>49849</v>
      </c>
      <c r="I14" s="7"/>
      <c r="J14" s="6">
        <f t="shared" si="1"/>
        <v>0</v>
      </c>
      <c r="K14" s="23">
        <v>140424</v>
      </c>
      <c r="L14" s="7"/>
      <c r="M14" s="6">
        <f t="shared" si="2"/>
        <v>0</v>
      </c>
      <c r="N14" s="20"/>
      <c r="O14" s="8"/>
      <c r="P14" s="9"/>
      <c r="Q14" s="20"/>
      <c r="R14" s="8"/>
      <c r="S14" s="9"/>
      <c r="T14" s="20"/>
      <c r="U14" s="8"/>
      <c r="V14" s="9"/>
      <c r="W14" s="20"/>
      <c r="X14" s="8"/>
      <c r="Y14" s="9"/>
      <c r="Z14" s="20"/>
      <c r="AA14" s="8"/>
      <c r="AB14" s="9"/>
      <c r="AC14" s="20"/>
      <c r="AD14" s="8"/>
      <c r="AE14" s="9"/>
      <c r="AF14" s="10">
        <f t="shared" si="3"/>
        <v>0</v>
      </c>
      <c r="AG14" s="21">
        <f t="shared" si="4"/>
        <v>0</v>
      </c>
    </row>
    <row r="15" spans="1:33" ht="25.5" customHeight="1" x14ac:dyDescent="0.15">
      <c r="A15" s="3">
        <v>9</v>
      </c>
      <c r="B15" s="11" t="s">
        <v>10</v>
      </c>
      <c r="C15" s="5">
        <v>12</v>
      </c>
      <c r="D15" s="22">
        <v>66</v>
      </c>
      <c r="E15" s="17">
        <f t="shared" si="6"/>
        <v>72529</v>
      </c>
      <c r="F15" s="61"/>
      <c r="G15" s="6">
        <f t="shared" si="0"/>
        <v>0</v>
      </c>
      <c r="H15" s="23">
        <v>26427</v>
      </c>
      <c r="I15" s="7"/>
      <c r="J15" s="6">
        <f t="shared" si="1"/>
        <v>0</v>
      </c>
      <c r="K15" s="23">
        <v>46102</v>
      </c>
      <c r="L15" s="7"/>
      <c r="M15" s="6">
        <f t="shared" si="2"/>
        <v>0</v>
      </c>
      <c r="N15" s="20"/>
      <c r="O15" s="8"/>
      <c r="P15" s="9"/>
      <c r="Q15" s="20"/>
      <c r="R15" s="8"/>
      <c r="S15" s="9"/>
      <c r="T15" s="20"/>
      <c r="U15" s="8"/>
      <c r="V15" s="9"/>
      <c r="W15" s="20"/>
      <c r="X15" s="8"/>
      <c r="Y15" s="9"/>
      <c r="Z15" s="20"/>
      <c r="AA15" s="8"/>
      <c r="AB15" s="9"/>
      <c r="AC15" s="20"/>
      <c r="AD15" s="8"/>
      <c r="AE15" s="9"/>
      <c r="AF15" s="10">
        <f t="shared" si="3"/>
        <v>0</v>
      </c>
      <c r="AG15" s="21">
        <f t="shared" si="4"/>
        <v>0</v>
      </c>
    </row>
    <row r="16" spans="1:33" ht="25.5" customHeight="1" x14ac:dyDescent="0.15">
      <c r="A16" s="3">
        <v>10</v>
      </c>
      <c r="B16" s="4" t="s">
        <v>11</v>
      </c>
      <c r="C16" s="5">
        <v>12</v>
      </c>
      <c r="D16" s="22">
        <v>56</v>
      </c>
      <c r="E16" s="17">
        <f t="shared" si="6"/>
        <v>49718</v>
      </c>
      <c r="F16" s="61"/>
      <c r="G16" s="6">
        <f t="shared" si="0"/>
        <v>0</v>
      </c>
      <c r="H16" s="23">
        <v>15590</v>
      </c>
      <c r="I16" s="7"/>
      <c r="J16" s="6">
        <f t="shared" si="1"/>
        <v>0</v>
      </c>
      <c r="K16" s="23">
        <v>34128</v>
      </c>
      <c r="L16" s="7"/>
      <c r="M16" s="6">
        <f t="shared" si="2"/>
        <v>0</v>
      </c>
      <c r="N16" s="20"/>
      <c r="O16" s="8"/>
      <c r="P16" s="9"/>
      <c r="Q16" s="20"/>
      <c r="R16" s="8"/>
      <c r="S16" s="9"/>
      <c r="T16" s="20"/>
      <c r="U16" s="8"/>
      <c r="V16" s="9"/>
      <c r="W16" s="20"/>
      <c r="X16" s="8"/>
      <c r="Y16" s="9"/>
      <c r="Z16" s="20"/>
      <c r="AA16" s="8"/>
      <c r="AB16" s="9"/>
      <c r="AC16" s="20"/>
      <c r="AD16" s="8"/>
      <c r="AE16" s="9"/>
      <c r="AF16" s="10">
        <f t="shared" si="3"/>
        <v>0</v>
      </c>
      <c r="AG16" s="21">
        <f t="shared" si="4"/>
        <v>0</v>
      </c>
    </row>
    <row r="17" spans="1:33" ht="25.5" customHeight="1" x14ac:dyDescent="0.15">
      <c r="A17" s="3">
        <v>11</v>
      </c>
      <c r="B17" s="4" t="s">
        <v>57</v>
      </c>
      <c r="C17" s="5">
        <v>12</v>
      </c>
      <c r="D17" s="22">
        <v>133</v>
      </c>
      <c r="E17" s="17">
        <f t="shared" si="6"/>
        <v>157746</v>
      </c>
      <c r="F17" s="61"/>
      <c r="G17" s="6">
        <f t="shared" si="0"/>
        <v>0</v>
      </c>
      <c r="H17" s="23">
        <v>53071</v>
      </c>
      <c r="I17" s="7"/>
      <c r="J17" s="6">
        <f t="shared" si="1"/>
        <v>0</v>
      </c>
      <c r="K17" s="23">
        <v>104675</v>
      </c>
      <c r="L17" s="7"/>
      <c r="M17" s="6">
        <f t="shared" si="2"/>
        <v>0</v>
      </c>
      <c r="N17" s="20"/>
      <c r="O17" s="8"/>
      <c r="P17" s="9"/>
      <c r="Q17" s="20"/>
      <c r="R17" s="8"/>
      <c r="S17" s="9"/>
      <c r="T17" s="20"/>
      <c r="U17" s="8"/>
      <c r="V17" s="9"/>
      <c r="W17" s="20"/>
      <c r="X17" s="8"/>
      <c r="Y17" s="9"/>
      <c r="Z17" s="20"/>
      <c r="AA17" s="8"/>
      <c r="AB17" s="9"/>
      <c r="AC17" s="20"/>
      <c r="AD17" s="8"/>
      <c r="AE17" s="9"/>
      <c r="AF17" s="10">
        <f t="shared" si="3"/>
        <v>0</v>
      </c>
      <c r="AG17" s="21">
        <f t="shared" si="4"/>
        <v>0</v>
      </c>
    </row>
    <row r="18" spans="1:33" ht="25.5" customHeight="1" x14ac:dyDescent="0.15">
      <c r="A18" s="3">
        <v>12</v>
      </c>
      <c r="B18" s="4" t="s">
        <v>12</v>
      </c>
      <c r="C18" s="5">
        <v>12</v>
      </c>
      <c r="D18" s="22">
        <v>47</v>
      </c>
      <c r="E18" s="17">
        <f t="shared" si="6"/>
        <v>43518</v>
      </c>
      <c r="F18" s="61"/>
      <c r="G18" s="6">
        <f t="shared" si="0"/>
        <v>0</v>
      </c>
      <c r="H18" s="23">
        <v>13852</v>
      </c>
      <c r="I18" s="7"/>
      <c r="J18" s="6">
        <f t="shared" si="1"/>
        <v>0</v>
      </c>
      <c r="K18" s="23">
        <v>29666</v>
      </c>
      <c r="L18" s="7"/>
      <c r="M18" s="6">
        <f t="shared" si="2"/>
        <v>0</v>
      </c>
      <c r="N18" s="20"/>
      <c r="O18" s="8"/>
      <c r="P18" s="9"/>
      <c r="Q18" s="20"/>
      <c r="R18" s="8"/>
      <c r="S18" s="9"/>
      <c r="T18" s="20"/>
      <c r="U18" s="8"/>
      <c r="V18" s="9"/>
      <c r="W18" s="20"/>
      <c r="X18" s="8"/>
      <c r="Y18" s="9"/>
      <c r="Z18" s="20"/>
      <c r="AA18" s="8"/>
      <c r="AB18" s="9"/>
      <c r="AC18" s="20"/>
      <c r="AD18" s="8"/>
      <c r="AE18" s="9"/>
      <c r="AF18" s="10">
        <f t="shared" si="3"/>
        <v>0</v>
      </c>
      <c r="AG18" s="21">
        <f t="shared" si="4"/>
        <v>0</v>
      </c>
    </row>
    <row r="19" spans="1:33" ht="25.5" customHeight="1" x14ac:dyDescent="0.15">
      <c r="A19" s="3">
        <v>13</v>
      </c>
      <c r="B19" s="4" t="s">
        <v>13</v>
      </c>
      <c r="C19" s="5">
        <v>12</v>
      </c>
      <c r="D19" s="22">
        <v>37</v>
      </c>
      <c r="E19" s="17">
        <f t="shared" si="6"/>
        <v>24433</v>
      </c>
      <c r="F19" s="61"/>
      <c r="G19" s="6">
        <f t="shared" si="0"/>
        <v>0</v>
      </c>
      <c r="H19" s="23">
        <v>6155</v>
      </c>
      <c r="I19" s="7"/>
      <c r="J19" s="6">
        <f t="shared" si="1"/>
        <v>0</v>
      </c>
      <c r="K19" s="23">
        <v>18278</v>
      </c>
      <c r="L19" s="7"/>
      <c r="M19" s="6">
        <f t="shared" si="2"/>
        <v>0</v>
      </c>
      <c r="N19" s="20"/>
      <c r="O19" s="8"/>
      <c r="P19" s="9"/>
      <c r="Q19" s="20"/>
      <c r="R19" s="8"/>
      <c r="S19" s="9"/>
      <c r="T19" s="20"/>
      <c r="U19" s="8"/>
      <c r="V19" s="9"/>
      <c r="W19" s="20"/>
      <c r="X19" s="8"/>
      <c r="Y19" s="9"/>
      <c r="Z19" s="20"/>
      <c r="AA19" s="8"/>
      <c r="AB19" s="9"/>
      <c r="AC19" s="20"/>
      <c r="AD19" s="8"/>
      <c r="AE19" s="9"/>
      <c r="AF19" s="10">
        <f t="shared" si="3"/>
        <v>0</v>
      </c>
      <c r="AG19" s="21">
        <f t="shared" si="4"/>
        <v>0</v>
      </c>
    </row>
    <row r="20" spans="1:33" ht="25.5" customHeight="1" x14ac:dyDescent="0.15">
      <c r="A20" s="3">
        <v>14</v>
      </c>
      <c r="B20" s="4" t="s">
        <v>14</v>
      </c>
      <c r="C20" s="5">
        <v>12</v>
      </c>
      <c r="D20" s="22">
        <v>53</v>
      </c>
      <c r="E20" s="17">
        <f t="shared" si="6"/>
        <v>24083</v>
      </c>
      <c r="F20" s="61"/>
      <c r="G20" s="6">
        <f t="shared" si="0"/>
        <v>0</v>
      </c>
      <c r="H20" s="23">
        <v>6860</v>
      </c>
      <c r="I20" s="7"/>
      <c r="J20" s="6">
        <f t="shared" si="1"/>
        <v>0</v>
      </c>
      <c r="K20" s="23">
        <v>17223</v>
      </c>
      <c r="L20" s="7"/>
      <c r="M20" s="6">
        <f t="shared" si="2"/>
        <v>0</v>
      </c>
      <c r="N20" s="20"/>
      <c r="O20" s="8"/>
      <c r="P20" s="9"/>
      <c r="Q20" s="20"/>
      <c r="R20" s="8"/>
      <c r="S20" s="9"/>
      <c r="T20" s="20"/>
      <c r="U20" s="8"/>
      <c r="V20" s="9"/>
      <c r="W20" s="20"/>
      <c r="X20" s="8"/>
      <c r="Y20" s="9"/>
      <c r="Z20" s="20"/>
      <c r="AA20" s="8"/>
      <c r="AB20" s="9"/>
      <c r="AC20" s="20"/>
      <c r="AD20" s="8"/>
      <c r="AE20" s="9"/>
      <c r="AF20" s="10">
        <f t="shared" si="3"/>
        <v>0</v>
      </c>
      <c r="AG20" s="21">
        <f t="shared" si="4"/>
        <v>0</v>
      </c>
    </row>
    <row r="21" spans="1:33" ht="25.5" customHeight="1" x14ac:dyDescent="0.15">
      <c r="A21" s="3">
        <v>15</v>
      </c>
      <c r="B21" s="4" t="s">
        <v>15</v>
      </c>
      <c r="C21" s="5">
        <v>12</v>
      </c>
      <c r="D21" s="22">
        <v>70</v>
      </c>
      <c r="E21" s="17">
        <f t="shared" si="6"/>
        <v>17307</v>
      </c>
      <c r="F21" s="61"/>
      <c r="G21" s="6">
        <f t="shared" si="0"/>
        <v>0</v>
      </c>
      <c r="H21" s="23">
        <v>6513</v>
      </c>
      <c r="I21" s="7"/>
      <c r="J21" s="6">
        <f t="shared" si="1"/>
        <v>0</v>
      </c>
      <c r="K21" s="23">
        <v>10794</v>
      </c>
      <c r="L21" s="7"/>
      <c r="M21" s="6">
        <f t="shared" si="2"/>
        <v>0</v>
      </c>
      <c r="N21" s="20"/>
      <c r="O21" s="8"/>
      <c r="P21" s="9"/>
      <c r="Q21" s="20"/>
      <c r="R21" s="8"/>
      <c r="S21" s="9"/>
      <c r="T21" s="20"/>
      <c r="U21" s="8"/>
      <c r="V21" s="9"/>
      <c r="W21" s="20"/>
      <c r="X21" s="8"/>
      <c r="Y21" s="9"/>
      <c r="Z21" s="20"/>
      <c r="AA21" s="8"/>
      <c r="AB21" s="9"/>
      <c r="AC21" s="20"/>
      <c r="AD21" s="8"/>
      <c r="AE21" s="9"/>
      <c r="AF21" s="10">
        <f t="shared" si="3"/>
        <v>0</v>
      </c>
      <c r="AG21" s="21">
        <f t="shared" si="4"/>
        <v>0</v>
      </c>
    </row>
    <row r="22" spans="1:33" ht="25.5" customHeight="1" x14ac:dyDescent="0.15">
      <c r="A22" s="3">
        <v>16</v>
      </c>
      <c r="B22" s="4" t="s">
        <v>18</v>
      </c>
      <c r="C22" s="5">
        <v>12</v>
      </c>
      <c r="D22" s="22">
        <v>259</v>
      </c>
      <c r="E22" s="17">
        <f t="shared" si="6"/>
        <v>28276</v>
      </c>
      <c r="F22" s="61"/>
      <c r="G22" s="6">
        <f t="shared" si="0"/>
        <v>0</v>
      </c>
      <c r="H22" s="23">
        <v>14411</v>
      </c>
      <c r="I22" s="7"/>
      <c r="J22" s="6">
        <f t="shared" si="1"/>
        <v>0</v>
      </c>
      <c r="K22" s="23">
        <v>13865</v>
      </c>
      <c r="L22" s="7"/>
      <c r="M22" s="6">
        <f t="shared" si="2"/>
        <v>0</v>
      </c>
      <c r="N22" s="20"/>
      <c r="O22" s="8"/>
      <c r="P22" s="9"/>
      <c r="Q22" s="20"/>
      <c r="R22" s="8"/>
      <c r="S22" s="9"/>
      <c r="T22" s="20"/>
      <c r="U22" s="8"/>
      <c r="V22" s="9"/>
      <c r="W22" s="20"/>
      <c r="X22" s="8"/>
      <c r="Y22" s="9"/>
      <c r="Z22" s="20"/>
      <c r="AA22" s="8"/>
      <c r="AB22" s="9"/>
      <c r="AC22" s="20"/>
      <c r="AD22" s="8"/>
      <c r="AE22" s="9"/>
      <c r="AF22" s="10">
        <f t="shared" si="3"/>
        <v>0</v>
      </c>
      <c r="AG22" s="21">
        <f t="shared" si="4"/>
        <v>0</v>
      </c>
    </row>
    <row r="23" spans="1:33" ht="25.5" customHeight="1" x14ac:dyDescent="0.15">
      <c r="A23" s="3">
        <v>17</v>
      </c>
      <c r="B23" s="4" t="s">
        <v>19</v>
      </c>
      <c r="C23" s="5">
        <v>12</v>
      </c>
      <c r="D23" s="22">
        <v>173</v>
      </c>
      <c r="E23" s="17">
        <f t="shared" si="6"/>
        <v>153648</v>
      </c>
      <c r="F23" s="61"/>
      <c r="G23" s="6">
        <f t="shared" si="0"/>
        <v>0</v>
      </c>
      <c r="H23" s="23">
        <v>49626</v>
      </c>
      <c r="I23" s="7"/>
      <c r="J23" s="6">
        <f t="shared" si="1"/>
        <v>0</v>
      </c>
      <c r="K23" s="23">
        <v>104022</v>
      </c>
      <c r="L23" s="7"/>
      <c r="M23" s="6">
        <f t="shared" si="2"/>
        <v>0</v>
      </c>
      <c r="N23" s="20"/>
      <c r="O23" s="8"/>
      <c r="P23" s="9"/>
      <c r="Q23" s="20"/>
      <c r="R23" s="8"/>
      <c r="S23" s="9"/>
      <c r="T23" s="20"/>
      <c r="U23" s="8"/>
      <c r="V23" s="9"/>
      <c r="W23" s="20"/>
      <c r="X23" s="8"/>
      <c r="Y23" s="9"/>
      <c r="Z23" s="20"/>
      <c r="AA23" s="8"/>
      <c r="AB23" s="9"/>
      <c r="AC23" s="20"/>
      <c r="AD23" s="8"/>
      <c r="AE23" s="9"/>
      <c r="AF23" s="10">
        <f t="shared" si="3"/>
        <v>0</v>
      </c>
      <c r="AG23" s="21">
        <f t="shared" si="4"/>
        <v>0</v>
      </c>
    </row>
    <row r="24" spans="1:33" ht="25.5" customHeight="1" x14ac:dyDescent="0.15">
      <c r="A24" s="3">
        <v>18</v>
      </c>
      <c r="B24" s="4" t="s">
        <v>20</v>
      </c>
      <c r="C24" s="5">
        <v>12</v>
      </c>
      <c r="D24" s="22">
        <v>219</v>
      </c>
      <c r="E24" s="17">
        <f t="shared" si="6"/>
        <v>188663</v>
      </c>
      <c r="F24" s="61"/>
      <c r="G24" s="6">
        <f t="shared" si="0"/>
        <v>0</v>
      </c>
      <c r="H24" s="23">
        <v>61678</v>
      </c>
      <c r="I24" s="7"/>
      <c r="J24" s="6">
        <f t="shared" si="1"/>
        <v>0</v>
      </c>
      <c r="K24" s="23">
        <v>126985</v>
      </c>
      <c r="L24" s="7"/>
      <c r="M24" s="6">
        <f t="shared" si="2"/>
        <v>0</v>
      </c>
      <c r="N24" s="20"/>
      <c r="O24" s="8"/>
      <c r="P24" s="9"/>
      <c r="Q24" s="20"/>
      <c r="R24" s="8"/>
      <c r="S24" s="9"/>
      <c r="T24" s="20"/>
      <c r="U24" s="8"/>
      <c r="V24" s="9"/>
      <c r="W24" s="20"/>
      <c r="X24" s="8"/>
      <c r="Y24" s="9"/>
      <c r="Z24" s="20"/>
      <c r="AA24" s="8"/>
      <c r="AB24" s="9"/>
      <c r="AC24" s="20"/>
      <c r="AD24" s="8"/>
      <c r="AE24" s="9"/>
      <c r="AF24" s="10">
        <f t="shared" si="3"/>
        <v>0</v>
      </c>
      <c r="AG24" s="21">
        <f t="shared" si="4"/>
        <v>0</v>
      </c>
    </row>
    <row r="25" spans="1:33" ht="25.5" customHeight="1" x14ac:dyDescent="0.15">
      <c r="A25" s="3">
        <v>19</v>
      </c>
      <c r="B25" s="4" t="s">
        <v>21</v>
      </c>
      <c r="C25" s="5">
        <v>12</v>
      </c>
      <c r="D25" s="22">
        <v>223</v>
      </c>
      <c r="E25" s="17">
        <f t="shared" si="6"/>
        <v>159739</v>
      </c>
      <c r="F25" s="61"/>
      <c r="G25" s="6">
        <f t="shared" si="0"/>
        <v>0</v>
      </c>
      <c r="H25" s="23">
        <v>62127</v>
      </c>
      <c r="I25" s="7"/>
      <c r="J25" s="6">
        <f t="shared" si="1"/>
        <v>0</v>
      </c>
      <c r="K25" s="23">
        <v>97612</v>
      </c>
      <c r="L25" s="7"/>
      <c r="M25" s="6">
        <f t="shared" si="2"/>
        <v>0</v>
      </c>
      <c r="N25" s="20"/>
      <c r="O25" s="8"/>
      <c r="P25" s="9"/>
      <c r="Q25" s="20"/>
      <c r="R25" s="8"/>
      <c r="S25" s="9"/>
      <c r="T25" s="20"/>
      <c r="U25" s="8"/>
      <c r="V25" s="9"/>
      <c r="W25" s="20"/>
      <c r="X25" s="8"/>
      <c r="Y25" s="9"/>
      <c r="Z25" s="20"/>
      <c r="AA25" s="8"/>
      <c r="AB25" s="9"/>
      <c r="AC25" s="20"/>
      <c r="AD25" s="8"/>
      <c r="AE25" s="9"/>
      <c r="AF25" s="10">
        <f t="shared" si="3"/>
        <v>0</v>
      </c>
      <c r="AG25" s="21">
        <f t="shared" si="4"/>
        <v>0</v>
      </c>
    </row>
    <row r="26" spans="1:33" ht="25.5" customHeight="1" x14ac:dyDescent="0.15">
      <c r="A26" s="3">
        <v>20</v>
      </c>
      <c r="B26" s="4" t="s">
        <v>22</v>
      </c>
      <c r="C26" s="5">
        <v>12</v>
      </c>
      <c r="D26" s="22">
        <v>150</v>
      </c>
      <c r="E26" s="17">
        <f t="shared" si="6"/>
        <v>134222</v>
      </c>
      <c r="F26" s="61"/>
      <c r="G26" s="6">
        <f t="shared" si="0"/>
        <v>0</v>
      </c>
      <c r="H26" s="23">
        <v>44760</v>
      </c>
      <c r="I26" s="7"/>
      <c r="J26" s="6">
        <f t="shared" si="1"/>
        <v>0</v>
      </c>
      <c r="K26" s="23">
        <v>89462</v>
      </c>
      <c r="L26" s="7"/>
      <c r="M26" s="6">
        <f t="shared" si="2"/>
        <v>0</v>
      </c>
      <c r="N26" s="20"/>
      <c r="O26" s="8"/>
      <c r="P26" s="9"/>
      <c r="Q26" s="20"/>
      <c r="R26" s="8"/>
      <c r="S26" s="9"/>
      <c r="T26" s="20"/>
      <c r="U26" s="8"/>
      <c r="V26" s="9"/>
      <c r="W26" s="20"/>
      <c r="X26" s="8"/>
      <c r="Y26" s="9"/>
      <c r="Z26" s="20"/>
      <c r="AA26" s="8"/>
      <c r="AB26" s="9"/>
      <c r="AC26" s="20"/>
      <c r="AD26" s="8"/>
      <c r="AE26" s="9"/>
      <c r="AF26" s="10">
        <f t="shared" si="3"/>
        <v>0</v>
      </c>
      <c r="AG26" s="21">
        <f t="shared" si="4"/>
        <v>0</v>
      </c>
    </row>
    <row r="27" spans="1:33" ht="25.5" customHeight="1" x14ac:dyDescent="0.15">
      <c r="A27" s="3">
        <v>21</v>
      </c>
      <c r="B27" s="4" t="s">
        <v>23</v>
      </c>
      <c r="C27" s="5">
        <v>12</v>
      </c>
      <c r="D27" s="22">
        <v>278</v>
      </c>
      <c r="E27" s="17">
        <f t="shared" si="6"/>
        <v>254881</v>
      </c>
      <c r="F27" s="61"/>
      <c r="G27" s="6">
        <f t="shared" si="0"/>
        <v>0</v>
      </c>
      <c r="H27" s="23">
        <v>82725</v>
      </c>
      <c r="I27" s="7"/>
      <c r="J27" s="6">
        <f t="shared" si="1"/>
        <v>0</v>
      </c>
      <c r="K27" s="23">
        <v>172156</v>
      </c>
      <c r="L27" s="7"/>
      <c r="M27" s="6">
        <f t="shared" si="2"/>
        <v>0</v>
      </c>
      <c r="N27" s="20"/>
      <c r="O27" s="8"/>
      <c r="P27" s="9"/>
      <c r="Q27" s="20"/>
      <c r="R27" s="8"/>
      <c r="S27" s="9"/>
      <c r="T27" s="20"/>
      <c r="U27" s="8"/>
      <c r="V27" s="9"/>
      <c r="W27" s="20"/>
      <c r="X27" s="8"/>
      <c r="Y27" s="9"/>
      <c r="Z27" s="20"/>
      <c r="AA27" s="8"/>
      <c r="AB27" s="9"/>
      <c r="AC27" s="20"/>
      <c r="AD27" s="8"/>
      <c r="AE27" s="9"/>
      <c r="AF27" s="10">
        <f t="shared" si="3"/>
        <v>0</v>
      </c>
      <c r="AG27" s="21">
        <f t="shared" si="4"/>
        <v>0</v>
      </c>
    </row>
    <row r="28" spans="1:33" ht="25.5" customHeight="1" x14ac:dyDescent="0.15">
      <c r="A28" s="3">
        <v>22</v>
      </c>
      <c r="B28" s="4" t="s">
        <v>24</v>
      </c>
      <c r="C28" s="5">
        <v>12</v>
      </c>
      <c r="D28" s="22">
        <v>109</v>
      </c>
      <c r="E28" s="17">
        <f t="shared" si="6"/>
        <v>81449</v>
      </c>
      <c r="F28" s="61"/>
      <c r="G28" s="6">
        <f t="shared" si="0"/>
        <v>0</v>
      </c>
      <c r="H28" s="23">
        <v>26973</v>
      </c>
      <c r="I28" s="7"/>
      <c r="J28" s="6">
        <f t="shared" si="1"/>
        <v>0</v>
      </c>
      <c r="K28" s="23">
        <v>54476</v>
      </c>
      <c r="L28" s="7"/>
      <c r="M28" s="6">
        <f t="shared" si="2"/>
        <v>0</v>
      </c>
      <c r="N28" s="20"/>
      <c r="O28" s="8"/>
      <c r="P28" s="9"/>
      <c r="Q28" s="20"/>
      <c r="R28" s="8"/>
      <c r="S28" s="9"/>
      <c r="T28" s="20"/>
      <c r="U28" s="8"/>
      <c r="V28" s="9"/>
      <c r="W28" s="20"/>
      <c r="X28" s="8"/>
      <c r="Y28" s="9"/>
      <c r="Z28" s="20"/>
      <c r="AA28" s="8"/>
      <c r="AB28" s="9"/>
      <c r="AC28" s="20"/>
      <c r="AD28" s="8"/>
      <c r="AE28" s="9"/>
      <c r="AF28" s="10">
        <f t="shared" si="3"/>
        <v>0</v>
      </c>
      <c r="AG28" s="21">
        <f t="shared" si="4"/>
        <v>0</v>
      </c>
    </row>
    <row r="29" spans="1:33" ht="25.5" customHeight="1" x14ac:dyDescent="0.15">
      <c r="A29" s="3">
        <v>23</v>
      </c>
      <c r="B29" s="4" t="s">
        <v>25</v>
      </c>
      <c r="C29" s="5">
        <v>12</v>
      </c>
      <c r="D29" s="22">
        <v>208</v>
      </c>
      <c r="E29" s="17">
        <f t="shared" si="6"/>
        <v>186317</v>
      </c>
      <c r="F29" s="61"/>
      <c r="G29" s="6">
        <f t="shared" si="0"/>
        <v>0</v>
      </c>
      <c r="H29" s="23">
        <v>63675</v>
      </c>
      <c r="I29" s="7"/>
      <c r="J29" s="6">
        <f t="shared" si="1"/>
        <v>0</v>
      </c>
      <c r="K29" s="23">
        <v>122642</v>
      </c>
      <c r="L29" s="7"/>
      <c r="M29" s="6">
        <f t="shared" si="2"/>
        <v>0</v>
      </c>
      <c r="N29" s="20"/>
      <c r="O29" s="8"/>
      <c r="P29" s="9"/>
      <c r="Q29" s="20"/>
      <c r="R29" s="8"/>
      <c r="S29" s="9"/>
      <c r="T29" s="20"/>
      <c r="U29" s="8"/>
      <c r="V29" s="9"/>
      <c r="W29" s="20"/>
      <c r="X29" s="8"/>
      <c r="Y29" s="9"/>
      <c r="Z29" s="20"/>
      <c r="AA29" s="8"/>
      <c r="AB29" s="9"/>
      <c r="AC29" s="20"/>
      <c r="AD29" s="8"/>
      <c r="AE29" s="9"/>
      <c r="AF29" s="10">
        <f t="shared" si="3"/>
        <v>0</v>
      </c>
      <c r="AG29" s="21">
        <f t="shared" si="4"/>
        <v>0</v>
      </c>
    </row>
    <row r="30" spans="1:33" ht="25.5" customHeight="1" x14ac:dyDescent="0.15">
      <c r="A30" s="3">
        <v>24</v>
      </c>
      <c r="B30" s="4" t="s">
        <v>26</v>
      </c>
      <c r="C30" s="5">
        <v>12</v>
      </c>
      <c r="D30" s="22">
        <v>192</v>
      </c>
      <c r="E30" s="17">
        <f t="shared" si="6"/>
        <v>145956</v>
      </c>
      <c r="F30" s="61"/>
      <c r="G30" s="6">
        <f t="shared" si="0"/>
        <v>0</v>
      </c>
      <c r="H30" s="23">
        <v>57981</v>
      </c>
      <c r="I30" s="7"/>
      <c r="J30" s="6">
        <f t="shared" si="1"/>
        <v>0</v>
      </c>
      <c r="K30" s="23">
        <v>87975</v>
      </c>
      <c r="L30" s="7"/>
      <c r="M30" s="6">
        <f t="shared" si="2"/>
        <v>0</v>
      </c>
      <c r="N30" s="20"/>
      <c r="O30" s="8"/>
      <c r="P30" s="9"/>
      <c r="Q30" s="20"/>
      <c r="R30" s="8"/>
      <c r="S30" s="9"/>
      <c r="T30" s="20"/>
      <c r="U30" s="8"/>
      <c r="V30" s="9"/>
      <c r="W30" s="20"/>
      <c r="X30" s="8"/>
      <c r="Y30" s="9"/>
      <c r="Z30" s="20"/>
      <c r="AA30" s="8"/>
      <c r="AB30" s="9"/>
      <c r="AC30" s="20"/>
      <c r="AD30" s="8"/>
      <c r="AE30" s="9"/>
      <c r="AF30" s="10">
        <f t="shared" si="3"/>
        <v>0</v>
      </c>
      <c r="AG30" s="21">
        <f t="shared" si="4"/>
        <v>0</v>
      </c>
    </row>
    <row r="31" spans="1:33" ht="25.5" customHeight="1" x14ac:dyDescent="0.15">
      <c r="A31" s="3">
        <v>25</v>
      </c>
      <c r="B31" s="4" t="s">
        <v>27</v>
      </c>
      <c r="C31" s="5">
        <v>12</v>
      </c>
      <c r="D31" s="22">
        <v>175</v>
      </c>
      <c r="E31" s="17">
        <f t="shared" si="6"/>
        <v>143722</v>
      </c>
      <c r="F31" s="61"/>
      <c r="G31" s="6">
        <f t="shared" si="0"/>
        <v>0</v>
      </c>
      <c r="H31" s="23">
        <v>55865</v>
      </c>
      <c r="I31" s="7"/>
      <c r="J31" s="6">
        <f t="shared" si="1"/>
        <v>0</v>
      </c>
      <c r="K31" s="23">
        <v>87857</v>
      </c>
      <c r="L31" s="7"/>
      <c r="M31" s="6">
        <f t="shared" si="2"/>
        <v>0</v>
      </c>
      <c r="N31" s="20"/>
      <c r="O31" s="8"/>
      <c r="P31" s="9"/>
      <c r="Q31" s="20"/>
      <c r="R31" s="8"/>
      <c r="S31" s="9"/>
      <c r="T31" s="20"/>
      <c r="U31" s="8"/>
      <c r="V31" s="9"/>
      <c r="W31" s="20"/>
      <c r="X31" s="8"/>
      <c r="Y31" s="9"/>
      <c r="Z31" s="20"/>
      <c r="AA31" s="8"/>
      <c r="AB31" s="9"/>
      <c r="AC31" s="20"/>
      <c r="AD31" s="8"/>
      <c r="AE31" s="9"/>
      <c r="AF31" s="10">
        <f t="shared" si="3"/>
        <v>0</v>
      </c>
      <c r="AG31" s="21">
        <f t="shared" si="4"/>
        <v>0</v>
      </c>
    </row>
    <row r="32" spans="1:33" ht="25.5" customHeight="1" x14ac:dyDescent="0.15">
      <c r="A32" s="3">
        <v>26</v>
      </c>
      <c r="B32" s="4" t="s">
        <v>28</v>
      </c>
      <c r="C32" s="5">
        <v>12</v>
      </c>
      <c r="D32" s="22">
        <v>71</v>
      </c>
      <c r="E32" s="17">
        <f t="shared" si="6"/>
        <v>80047</v>
      </c>
      <c r="F32" s="61"/>
      <c r="G32" s="6">
        <f t="shared" si="0"/>
        <v>0</v>
      </c>
      <c r="H32" s="23">
        <v>24191</v>
      </c>
      <c r="I32" s="7"/>
      <c r="J32" s="6">
        <f t="shared" si="1"/>
        <v>0</v>
      </c>
      <c r="K32" s="23">
        <v>55856</v>
      </c>
      <c r="L32" s="7"/>
      <c r="M32" s="6">
        <f t="shared" si="2"/>
        <v>0</v>
      </c>
      <c r="N32" s="20"/>
      <c r="O32" s="8"/>
      <c r="P32" s="9"/>
      <c r="Q32" s="20"/>
      <c r="R32" s="8"/>
      <c r="S32" s="9"/>
      <c r="T32" s="20"/>
      <c r="U32" s="8"/>
      <c r="V32" s="9"/>
      <c r="W32" s="20"/>
      <c r="X32" s="8"/>
      <c r="Y32" s="9"/>
      <c r="Z32" s="20"/>
      <c r="AA32" s="8"/>
      <c r="AB32" s="9"/>
      <c r="AC32" s="20"/>
      <c r="AD32" s="8"/>
      <c r="AE32" s="9"/>
      <c r="AF32" s="10">
        <f t="shared" si="3"/>
        <v>0</v>
      </c>
      <c r="AG32" s="21">
        <f t="shared" si="4"/>
        <v>0</v>
      </c>
    </row>
    <row r="33" spans="1:33" ht="25.5" customHeight="1" x14ac:dyDescent="0.15">
      <c r="A33" s="3">
        <v>27</v>
      </c>
      <c r="B33" s="4" t="s">
        <v>29</v>
      </c>
      <c r="C33" s="5">
        <v>12</v>
      </c>
      <c r="D33" s="22">
        <v>196</v>
      </c>
      <c r="E33" s="17">
        <f t="shared" si="6"/>
        <v>154086</v>
      </c>
      <c r="F33" s="61"/>
      <c r="G33" s="6">
        <f t="shared" si="0"/>
        <v>0</v>
      </c>
      <c r="H33" s="23">
        <v>57454</v>
      </c>
      <c r="I33" s="7"/>
      <c r="J33" s="6">
        <f t="shared" si="1"/>
        <v>0</v>
      </c>
      <c r="K33" s="23">
        <v>96632</v>
      </c>
      <c r="L33" s="7"/>
      <c r="M33" s="6">
        <f t="shared" si="2"/>
        <v>0</v>
      </c>
      <c r="N33" s="20"/>
      <c r="O33" s="8"/>
      <c r="P33" s="9"/>
      <c r="Q33" s="20"/>
      <c r="R33" s="8"/>
      <c r="S33" s="9"/>
      <c r="T33" s="20"/>
      <c r="U33" s="8"/>
      <c r="V33" s="9"/>
      <c r="W33" s="20"/>
      <c r="X33" s="8"/>
      <c r="Y33" s="9"/>
      <c r="Z33" s="20"/>
      <c r="AA33" s="8"/>
      <c r="AB33" s="9"/>
      <c r="AC33" s="20"/>
      <c r="AD33" s="8"/>
      <c r="AE33" s="9"/>
      <c r="AF33" s="10">
        <f t="shared" si="3"/>
        <v>0</v>
      </c>
      <c r="AG33" s="21">
        <f t="shared" si="4"/>
        <v>0</v>
      </c>
    </row>
    <row r="34" spans="1:33" ht="25.5" customHeight="1" x14ac:dyDescent="0.15">
      <c r="A34" s="3">
        <v>28</v>
      </c>
      <c r="B34" s="4" t="s">
        <v>30</v>
      </c>
      <c r="C34" s="5">
        <v>12</v>
      </c>
      <c r="D34" s="22">
        <v>92</v>
      </c>
      <c r="E34" s="17">
        <f t="shared" si="6"/>
        <v>89938</v>
      </c>
      <c r="F34" s="61"/>
      <c r="G34" s="6">
        <f t="shared" si="0"/>
        <v>0</v>
      </c>
      <c r="H34" s="23">
        <v>29330</v>
      </c>
      <c r="I34" s="7"/>
      <c r="J34" s="6">
        <f t="shared" si="1"/>
        <v>0</v>
      </c>
      <c r="K34" s="23">
        <v>60608</v>
      </c>
      <c r="L34" s="7"/>
      <c r="M34" s="6">
        <f t="shared" si="2"/>
        <v>0</v>
      </c>
      <c r="N34" s="20"/>
      <c r="O34" s="8"/>
      <c r="P34" s="9"/>
      <c r="Q34" s="20"/>
      <c r="R34" s="8"/>
      <c r="S34" s="9"/>
      <c r="T34" s="20"/>
      <c r="U34" s="8"/>
      <c r="V34" s="9"/>
      <c r="W34" s="20"/>
      <c r="X34" s="8"/>
      <c r="Y34" s="9"/>
      <c r="Z34" s="20"/>
      <c r="AA34" s="8"/>
      <c r="AB34" s="9"/>
      <c r="AC34" s="20"/>
      <c r="AD34" s="8"/>
      <c r="AE34" s="9"/>
      <c r="AF34" s="10">
        <f t="shared" si="3"/>
        <v>0</v>
      </c>
      <c r="AG34" s="21">
        <f t="shared" si="4"/>
        <v>0</v>
      </c>
    </row>
    <row r="35" spans="1:33" ht="25.5" customHeight="1" x14ac:dyDescent="0.15">
      <c r="A35" s="3">
        <v>29</v>
      </c>
      <c r="B35" s="4" t="s">
        <v>31</v>
      </c>
      <c r="C35" s="5">
        <v>12</v>
      </c>
      <c r="D35" s="22">
        <v>258</v>
      </c>
      <c r="E35" s="17">
        <f t="shared" si="6"/>
        <v>220310</v>
      </c>
      <c r="F35" s="61"/>
      <c r="G35" s="6">
        <f t="shared" si="0"/>
        <v>0</v>
      </c>
      <c r="H35" s="23">
        <v>75538</v>
      </c>
      <c r="I35" s="7"/>
      <c r="J35" s="6">
        <f t="shared" si="1"/>
        <v>0</v>
      </c>
      <c r="K35" s="23">
        <v>144772</v>
      </c>
      <c r="L35" s="7"/>
      <c r="M35" s="6">
        <f t="shared" si="2"/>
        <v>0</v>
      </c>
      <c r="N35" s="20"/>
      <c r="O35" s="8"/>
      <c r="P35" s="9"/>
      <c r="Q35" s="20"/>
      <c r="R35" s="8"/>
      <c r="S35" s="9"/>
      <c r="T35" s="20"/>
      <c r="U35" s="8"/>
      <c r="V35" s="9"/>
      <c r="W35" s="20"/>
      <c r="X35" s="8"/>
      <c r="Y35" s="9"/>
      <c r="Z35" s="20"/>
      <c r="AA35" s="8"/>
      <c r="AB35" s="9"/>
      <c r="AC35" s="20"/>
      <c r="AD35" s="8"/>
      <c r="AE35" s="9"/>
      <c r="AF35" s="10">
        <f t="shared" si="3"/>
        <v>0</v>
      </c>
      <c r="AG35" s="21">
        <f t="shared" si="4"/>
        <v>0</v>
      </c>
    </row>
    <row r="36" spans="1:33" ht="25.5" customHeight="1" x14ac:dyDescent="0.15">
      <c r="A36" s="3">
        <v>30</v>
      </c>
      <c r="B36" s="4" t="s">
        <v>32</v>
      </c>
      <c r="C36" s="5">
        <v>12</v>
      </c>
      <c r="D36" s="22">
        <v>276</v>
      </c>
      <c r="E36" s="17">
        <f t="shared" si="6"/>
        <v>196901</v>
      </c>
      <c r="F36" s="61"/>
      <c r="G36" s="6">
        <f t="shared" si="0"/>
        <v>0</v>
      </c>
      <c r="H36" s="23">
        <v>75912</v>
      </c>
      <c r="I36" s="7"/>
      <c r="J36" s="6">
        <f t="shared" si="1"/>
        <v>0</v>
      </c>
      <c r="K36" s="23">
        <v>120989</v>
      </c>
      <c r="L36" s="7"/>
      <c r="M36" s="6">
        <f t="shared" si="2"/>
        <v>0</v>
      </c>
      <c r="N36" s="20"/>
      <c r="O36" s="8"/>
      <c r="P36" s="9"/>
      <c r="Q36" s="20"/>
      <c r="R36" s="8"/>
      <c r="S36" s="9"/>
      <c r="T36" s="20"/>
      <c r="U36" s="8"/>
      <c r="V36" s="9"/>
      <c r="W36" s="20"/>
      <c r="X36" s="8"/>
      <c r="Y36" s="9"/>
      <c r="Z36" s="20"/>
      <c r="AA36" s="8"/>
      <c r="AB36" s="9"/>
      <c r="AC36" s="20"/>
      <c r="AD36" s="8"/>
      <c r="AE36" s="9"/>
      <c r="AF36" s="10">
        <f t="shared" si="3"/>
        <v>0</v>
      </c>
      <c r="AG36" s="21">
        <f t="shared" si="4"/>
        <v>0</v>
      </c>
    </row>
    <row r="37" spans="1:33" ht="25.5" customHeight="1" x14ac:dyDescent="0.15">
      <c r="A37" s="3">
        <v>31</v>
      </c>
      <c r="B37" s="4" t="s">
        <v>33</v>
      </c>
      <c r="C37" s="5">
        <v>12</v>
      </c>
      <c r="D37" s="22">
        <v>145</v>
      </c>
      <c r="E37" s="17">
        <f t="shared" si="6"/>
        <v>125342</v>
      </c>
      <c r="F37" s="61"/>
      <c r="G37" s="6">
        <f t="shared" si="0"/>
        <v>0</v>
      </c>
      <c r="H37" s="23">
        <v>44499</v>
      </c>
      <c r="I37" s="7"/>
      <c r="J37" s="6">
        <f t="shared" si="1"/>
        <v>0</v>
      </c>
      <c r="K37" s="23">
        <v>80843</v>
      </c>
      <c r="L37" s="7"/>
      <c r="M37" s="6">
        <f t="shared" si="2"/>
        <v>0</v>
      </c>
      <c r="N37" s="20"/>
      <c r="O37" s="8"/>
      <c r="P37" s="9"/>
      <c r="Q37" s="20"/>
      <c r="R37" s="8"/>
      <c r="S37" s="9"/>
      <c r="T37" s="20"/>
      <c r="U37" s="8"/>
      <c r="V37" s="9"/>
      <c r="W37" s="20"/>
      <c r="X37" s="8"/>
      <c r="Y37" s="9"/>
      <c r="Z37" s="20"/>
      <c r="AA37" s="8"/>
      <c r="AB37" s="9"/>
      <c r="AC37" s="20"/>
      <c r="AD37" s="8"/>
      <c r="AE37" s="9"/>
      <c r="AF37" s="10">
        <f t="shared" si="3"/>
        <v>0</v>
      </c>
      <c r="AG37" s="21">
        <f t="shared" si="4"/>
        <v>0</v>
      </c>
    </row>
    <row r="38" spans="1:33" ht="25.5" customHeight="1" x14ac:dyDescent="0.15">
      <c r="A38" s="3">
        <v>32</v>
      </c>
      <c r="B38" s="4" t="s">
        <v>34</v>
      </c>
      <c r="C38" s="5">
        <v>12</v>
      </c>
      <c r="D38" s="22">
        <v>186</v>
      </c>
      <c r="E38" s="17">
        <f t="shared" si="6"/>
        <v>159141</v>
      </c>
      <c r="F38" s="61"/>
      <c r="G38" s="6">
        <f t="shared" si="0"/>
        <v>0</v>
      </c>
      <c r="H38" s="23">
        <v>55101</v>
      </c>
      <c r="I38" s="7"/>
      <c r="J38" s="6">
        <f t="shared" si="1"/>
        <v>0</v>
      </c>
      <c r="K38" s="23">
        <v>104040</v>
      </c>
      <c r="L38" s="7"/>
      <c r="M38" s="6">
        <f t="shared" si="2"/>
        <v>0</v>
      </c>
      <c r="N38" s="20"/>
      <c r="O38" s="8"/>
      <c r="P38" s="9"/>
      <c r="Q38" s="20"/>
      <c r="R38" s="8"/>
      <c r="S38" s="9"/>
      <c r="T38" s="20"/>
      <c r="U38" s="8"/>
      <c r="V38" s="9"/>
      <c r="W38" s="20"/>
      <c r="X38" s="8"/>
      <c r="Y38" s="9"/>
      <c r="Z38" s="20"/>
      <c r="AA38" s="8"/>
      <c r="AB38" s="9"/>
      <c r="AC38" s="20"/>
      <c r="AD38" s="8"/>
      <c r="AE38" s="9"/>
      <c r="AF38" s="10">
        <f t="shared" si="3"/>
        <v>0</v>
      </c>
      <c r="AG38" s="21">
        <f t="shared" si="4"/>
        <v>0</v>
      </c>
    </row>
    <row r="39" spans="1:33" ht="25.5" customHeight="1" x14ac:dyDescent="0.15">
      <c r="A39" s="3">
        <v>33</v>
      </c>
      <c r="B39" s="4" t="s">
        <v>35</v>
      </c>
      <c r="C39" s="5">
        <v>12</v>
      </c>
      <c r="D39" s="22">
        <v>128</v>
      </c>
      <c r="E39" s="17">
        <f t="shared" si="6"/>
        <v>104482</v>
      </c>
      <c r="F39" s="61"/>
      <c r="G39" s="6">
        <f t="shared" ref="G39:G70" si="7">ROUNDDOWN(D39*F39*12,0)</f>
        <v>0</v>
      </c>
      <c r="H39" s="23">
        <v>34487</v>
      </c>
      <c r="I39" s="7"/>
      <c r="J39" s="6">
        <f t="shared" si="1"/>
        <v>0</v>
      </c>
      <c r="K39" s="23">
        <v>69995</v>
      </c>
      <c r="L39" s="7"/>
      <c r="M39" s="6">
        <f t="shared" si="2"/>
        <v>0</v>
      </c>
      <c r="N39" s="20"/>
      <c r="O39" s="8"/>
      <c r="P39" s="9"/>
      <c r="Q39" s="20"/>
      <c r="R39" s="8"/>
      <c r="S39" s="9"/>
      <c r="T39" s="20"/>
      <c r="U39" s="8"/>
      <c r="V39" s="9"/>
      <c r="W39" s="20"/>
      <c r="X39" s="8"/>
      <c r="Y39" s="9"/>
      <c r="Z39" s="20"/>
      <c r="AA39" s="8"/>
      <c r="AB39" s="9"/>
      <c r="AC39" s="20"/>
      <c r="AD39" s="8"/>
      <c r="AE39" s="9"/>
      <c r="AF39" s="10">
        <f t="shared" ref="AF39:AF70" si="8">SUM(J39,M39,P39,S39,V39,Y39,AB39,AE39)</f>
        <v>0</v>
      </c>
      <c r="AG39" s="21">
        <f t="shared" ref="AG39:AG57" si="9">SUM(G39,J39,M39,P39,S39,V39,Y39,AB39,AE39)</f>
        <v>0</v>
      </c>
    </row>
    <row r="40" spans="1:33" ht="25.5" customHeight="1" x14ac:dyDescent="0.15">
      <c r="A40" s="3">
        <v>34</v>
      </c>
      <c r="B40" s="11" t="s">
        <v>36</v>
      </c>
      <c r="C40" s="5">
        <v>12</v>
      </c>
      <c r="D40" s="22">
        <v>143</v>
      </c>
      <c r="E40" s="17">
        <f t="shared" si="6"/>
        <v>157412</v>
      </c>
      <c r="F40" s="61"/>
      <c r="G40" s="6">
        <f t="shared" si="7"/>
        <v>0</v>
      </c>
      <c r="H40" s="23">
        <v>48225</v>
      </c>
      <c r="I40" s="7"/>
      <c r="J40" s="6">
        <f t="shared" si="1"/>
        <v>0</v>
      </c>
      <c r="K40" s="23">
        <v>109187</v>
      </c>
      <c r="L40" s="7"/>
      <c r="M40" s="6">
        <f t="shared" si="2"/>
        <v>0</v>
      </c>
      <c r="N40" s="20"/>
      <c r="O40" s="8"/>
      <c r="P40" s="9"/>
      <c r="Q40" s="20"/>
      <c r="R40" s="8"/>
      <c r="S40" s="9"/>
      <c r="T40" s="20"/>
      <c r="U40" s="8"/>
      <c r="V40" s="9"/>
      <c r="W40" s="20"/>
      <c r="X40" s="8"/>
      <c r="Y40" s="9"/>
      <c r="Z40" s="20"/>
      <c r="AA40" s="8"/>
      <c r="AB40" s="9"/>
      <c r="AC40" s="20"/>
      <c r="AD40" s="8"/>
      <c r="AE40" s="9"/>
      <c r="AF40" s="10">
        <f t="shared" si="8"/>
        <v>0</v>
      </c>
      <c r="AG40" s="21">
        <f t="shared" si="9"/>
        <v>0</v>
      </c>
    </row>
    <row r="41" spans="1:33" ht="25.5" customHeight="1" x14ac:dyDescent="0.15">
      <c r="A41" s="3">
        <v>35</v>
      </c>
      <c r="B41" s="4" t="s">
        <v>37</v>
      </c>
      <c r="C41" s="5">
        <v>12</v>
      </c>
      <c r="D41" s="22">
        <v>124</v>
      </c>
      <c r="E41" s="17">
        <f t="shared" si="6"/>
        <v>95089</v>
      </c>
      <c r="F41" s="61"/>
      <c r="G41" s="6">
        <f t="shared" si="7"/>
        <v>0</v>
      </c>
      <c r="H41" s="23">
        <v>34404</v>
      </c>
      <c r="I41" s="7"/>
      <c r="J41" s="6">
        <f t="shared" si="1"/>
        <v>0</v>
      </c>
      <c r="K41" s="23">
        <v>60685</v>
      </c>
      <c r="L41" s="7"/>
      <c r="M41" s="6">
        <f t="shared" si="2"/>
        <v>0</v>
      </c>
      <c r="N41" s="20"/>
      <c r="O41" s="8"/>
      <c r="P41" s="9"/>
      <c r="Q41" s="20"/>
      <c r="R41" s="8"/>
      <c r="S41" s="9"/>
      <c r="T41" s="20"/>
      <c r="U41" s="8"/>
      <c r="V41" s="9"/>
      <c r="W41" s="20"/>
      <c r="X41" s="8"/>
      <c r="Y41" s="9"/>
      <c r="Z41" s="20"/>
      <c r="AA41" s="8"/>
      <c r="AB41" s="9"/>
      <c r="AC41" s="20"/>
      <c r="AD41" s="8"/>
      <c r="AE41" s="9"/>
      <c r="AF41" s="10">
        <f t="shared" si="8"/>
        <v>0</v>
      </c>
      <c r="AG41" s="21">
        <f t="shared" si="9"/>
        <v>0</v>
      </c>
    </row>
    <row r="42" spans="1:33" ht="25.5" customHeight="1" x14ac:dyDescent="0.15">
      <c r="A42" s="3">
        <v>36</v>
      </c>
      <c r="B42" s="4" t="s">
        <v>38</v>
      </c>
      <c r="C42" s="5">
        <v>12</v>
      </c>
      <c r="D42" s="22">
        <v>237</v>
      </c>
      <c r="E42" s="17">
        <f t="shared" si="6"/>
        <v>236858</v>
      </c>
      <c r="F42" s="61"/>
      <c r="G42" s="6">
        <f t="shared" si="7"/>
        <v>0</v>
      </c>
      <c r="H42" s="23">
        <v>77207</v>
      </c>
      <c r="I42" s="7"/>
      <c r="J42" s="6">
        <f t="shared" si="1"/>
        <v>0</v>
      </c>
      <c r="K42" s="23">
        <v>159651</v>
      </c>
      <c r="L42" s="7"/>
      <c r="M42" s="6">
        <f t="shared" si="2"/>
        <v>0</v>
      </c>
      <c r="N42" s="20"/>
      <c r="O42" s="8"/>
      <c r="P42" s="9"/>
      <c r="Q42" s="20"/>
      <c r="R42" s="8"/>
      <c r="S42" s="9"/>
      <c r="T42" s="20"/>
      <c r="U42" s="8"/>
      <c r="V42" s="9"/>
      <c r="W42" s="20"/>
      <c r="X42" s="8"/>
      <c r="Y42" s="9"/>
      <c r="Z42" s="20"/>
      <c r="AA42" s="8"/>
      <c r="AB42" s="9"/>
      <c r="AC42" s="20"/>
      <c r="AD42" s="8"/>
      <c r="AE42" s="9"/>
      <c r="AF42" s="10">
        <f t="shared" si="8"/>
        <v>0</v>
      </c>
      <c r="AG42" s="21">
        <f t="shared" si="9"/>
        <v>0</v>
      </c>
    </row>
    <row r="43" spans="1:33" ht="25.5" customHeight="1" x14ac:dyDescent="0.15">
      <c r="A43" s="3">
        <v>37</v>
      </c>
      <c r="B43" s="4" t="s">
        <v>39</v>
      </c>
      <c r="C43" s="5">
        <v>12</v>
      </c>
      <c r="D43" s="22">
        <v>133</v>
      </c>
      <c r="E43" s="17">
        <f t="shared" si="6"/>
        <v>144440</v>
      </c>
      <c r="F43" s="61"/>
      <c r="G43" s="6">
        <f t="shared" si="7"/>
        <v>0</v>
      </c>
      <c r="H43" s="23">
        <v>38747</v>
      </c>
      <c r="I43" s="7"/>
      <c r="J43" s="6">
        <f t="shared" si="1"/>
        <v>0</v>
      </c>
      <c r="K43" s="23">
        <v>105693</v>
      </c>
      <c r="L43" s="7"/>
      <c r="M43" s="6">
        <f t="shared" si="2"/>
        <v>0</v>
      </c>
      <c r="N43" s="20"/>
      <c r="O43" s="8"/>
      <c r="P43" s="9"/>
      <c r="Q43" s="20"/>
      <c r="R43" s="8"/>
      <c r="S43" s="9"/>
      <c r="T43" s="20"/>
      <c r="U43" s="8"/>
      <c r="V43" s="9"/>
      <c r="W43" s="20"/>
      <c r="X43" s="8"/>
      <c r="Y43" s="9"/>
      <c r="Z43" s="20"/>
      <c r="AA43" s="8"/>
      <c r="AB43" s="9"/>
      <c r="AC43" s="20"/>
      <c r="AD43" s="8"/>
      <c r="AE43" s="9"/>
      <c r="AF43" s="10">
        <f t="shared" si="8"/>
        <v>0</v>
      </c>
      <c r="AG43" s="21">
        <f t="shared" si="9"/>
        <v>0</v>
      </c>
    </row>
    <row r="44" spans="1:33" ht="25.5" customHeight="1" x14ac:dyDescent="0.15">
      <c r="A44" s="3">
        <v>38</v>
      </c>
      <c r="B44" s="4" t="s">
        <v>40</v>
      </c>
      <c r="C44" s="5">
        <v>12</v>
      </c>
      <c r="D44" s="22">
        <v>150</v>
      </c>
      <c r="E44" s="17">
        <f t="shared" si="6"/>
        <v>147387</v>
      </c>
      <c r="F44" s="61"/>
      <c r="G44" s="6">
        <f t="shared" si="7"/>
        <v>0</v>
      </c>
      <c r="H44" s="23">
        <v>48469</v>
      </c>
      <c r="I44" s="7"/>
      <c r="J44" s="6">
        <f t="shared" si="1"/>
        <v>0</v>
      </c>
      <c r="K44" s="23">
        <v>98918</v>
      </c>
      <c r="L44" s="7"/>
      <c r="M44" s="6">
        <f t="shared" si="2"/>
        <v>0</v>
      </c>
      <c r="N44" s="20"/>
      <c r="O44" s="8"/>
      <c r="P44" s="9"/>
      <c r="Q44" s="20"/>
      <c r="R44" s="8"/>
      <c r="S44" s="9"/>
      <c r="T44" s="20"/>
      <c r="U44" s="8"/>
      <c r="V44" s="9"/>
      <c r="W44" s="20"/>
      <c r="X44" s="8"/>
      <c r="Y44" s="9"/>
      <c r="Z44" s="20"/>
      <c r="AA44" s="8"/>
      <c r="AB44" s="9"/>
      <c r="AC44" s="20"/>
      <c r="AD44" s="8"/>
      <c r="AE44" s="9"/>
      <c r="AF44" s="10">
        <f t="shared" si="8"/>
        <v>0</v>
      </c>
      <c r="AG44" s="21">
        <f t="shared" si="9"/>
        <v>0</v>
      </c>
    </row>
    <row r="45" spans="1:33" ht="25.5" customHeight="1" x14ac:dyDescent="0.15">
      <c r="A45" s="3">
        <v>39</v>
      </c>
      <c r="B45" s="4" t="s">
        <v>41</v>
      </c>
      <c r="C45" s="5">
        <v>12</v>
      </c>
      <c r="D45" s="22">
        <v>141</v>
      </c>
      <c r="E45" s="17">
        <f t="shared" si="6"/>
        <v>161421</v>
      </c>
      <c r="F45" s="61"/>
      <c r="G45" s="6">
        <f t="shared" si="7"/>
        <v>0</v>
      </c>
      <c r="H45" s="23">
        <v>52463</v>
      </c>
      <c r="I45" s="7"/>
      <c r="J45" s="6">
        <f t="shared" si="1"/>
        <v>0</v>
      </c>
      <c r="K45" s="23">
        <v>108958</v>
      </c>
      <c r="L45" s="7"/>
      <c r="M45" s="6">
        <f t="shared" si="2"/>
        <v>0</v>
      </c>
      <c r="N45" s="20"/>
      <c r="O45" s="8"/>
      <c r="P45" s="9"/>
      <c r="Q45" s="20"/>
      <c r="R45" s="8"/>
      <c r="S45" s="9"/>
      <c r="T45" s="20"/>
      <c r="U45" s="8"/>
      <c r="V45" s="9"/>
      <c r="W45" s="20"/>
      <c r="X45" s="8"/>
      <c r="Y45" s="9"/>
      <c r="Z45" s="20"/>
      <c r="AA45" s="8"/>
      <c r="AB45" s="9"/>
      <c r="AC45" s="20"/>
      <c r="AD45" s="8"/>
      <c r="AE45" s="9"/>
      <c r="AF45" s="10">
        <f t="shared" si="8"/>
        <v>0</v>
      </c>
      <c r="AG45" s="21">
        <f t="shared" si="9"/>
        <v>0</v>
      </c>
    </row>
    <row r="46" spans="1:33" ht="25.5" customHeight="1" x14ac:dyDescent="0.15">
      <c r="A46" s="3">
        <v>40</v>
      </c>
      <c r="B46" s="4" t="s">
        <v>42</v>
      </c>
      <c r="C46" s="5">
        <v>12</v>
      </c>
      <c r="D46" s="22">
        <v>119</v>
      </c>
      <c r="E46" s="17">
        <f t="shared" si="6"/>
        <v>107441</v>
      </c>
      <c r="F46" s="61"/>
      <c r="G46" s="6">
        <f t="shared" si="7"/>
        <v>0</v>
      </c>
      <c r="H46" s="23">
        <v>32368</v>
      </c>
      <c r="I46" s="7"/>
      <c r="J46" s="6">
        <f t="shared" si="1"/>
        <v>0</v>
      </c>
      <c r="K46" s="23">
        <v>75073</v>
      </c>
      <c r="L46" s="7"/>
      <c r="M46" s="6">
        <f t="shared" si="2"/>
        <v>0</v>
      </c>
      <c r="N46" s="20"/>
      <c r="O46" s="8"/>
      <c r="P46" s="9"/>
      <c r="Q46" s="20"/>
      <c r="R46" s="8"/>
      <c r="S46" s="9"/>
      <c r="T46" s="20"/>
      <c r="U46" s="8"/>
      <c r="V46" s="9"/>
      <c r="W46" s="20"/>
      <c r="X46" s="8"/>
      <c r="Y46" s="9"/>
      <c r="Z46" s="20"/>
      <c r="AA46" s="8"/>
      <c r="AB46" s="9"/>
      <c r="AC46" s="20"/>
      <c r="AD46" s="8"/>
      <c r="AE46" s="9"/>
      <c r="AF46" s="10">
        <f t="shared" si="8"/>
        <v>0</v>
      </c>
      <c r="AG46" s="21">
        <f t="shared" si="9"/>
        <v>0</v>
      </c>
    </row>
    <row r="47" spans="1:33" ht="25.5" customHeight="1" x14ac:dyDescent="0.15">
      <c r="A47" s="3">
        <v>41</v>
      </c>
      <c r="B47" s="4" t="s">
        <v>43</v>
      </c>
      <c r="C47" s="5">
        <v>12</v>
      </c>
      <c r="D47" s="22">
        <v>148</v>
      </c>
      <c r="E47" s="17">
        <f t="shared" si="6"/>
        <v>151321</v>
      </c>
      <c r="F47" s="61"/>
      <c r="G47" s="6">
        <f t="shared" si="7"/>
        <v>0</v>
      </c>
      <c r="H47" s="23">
        <v>48800</v>
      </c>
      <c r="I47" s="7"/>
      <c r="J47" s="6">
        <f t="shared" si="1"/>
        <v>0</v>
      </c>
      <c r="K47" s="23">
        <v>102521</v>
      </c>
      <c r="L47" s="7"/>
      <c r="M47" s="6">
        <f t="shared" si="2"/>
        <v>0</v>
      </c>
      <c r="N47" s="20"/>
      <c r="O47" s="8"/>
      <c r="P47" s="9"/>
      <c r="Q47" s="20"/>
      <c r="R47" s="8"/>
      <c r="S47" s="9"/>
      <c r="T47" s="20"/>
      <c r="U47" s="8"/>
      <c r="V47" s="9"/>
      <c r="W47" s="20"/>
      <c r="X47" s="8"/>
      <c r="Y47" s="9"/>
      <c r="Z47" s="20"/>
      <c r="AA47" s="8"/>
      <c r="AB47" s="9"/>
      <c r="AC47" s="20"/>
      <c r="AD47" s="8"/>
      <c r="AE47" s="9"/>
      <c r="AF47" s="10">
        <f t="shared" si="8"/>
        <v>0</v>
      </c>
      <c r="AG47" s="21">
        <f t="shared" si="9"/>
        <v>0</v>
      </c>
    </row>
    <row r="48" spans="1:33" ht="25.5" customHeight="1" x14ac:dyDescent="0.15">
      <c r="A48" s="3">
        <v>42</v>
      </c>
      <c r="B48" s="4" t="s">
        <v>44</v>
      </c>
      <c r="C48" s="5">
        <v>12</v>
      </c>
      <c r="D48" s="22">
        <v>198</v>
      </c>
      <c r="E48" s="17">
        <f t="shared" si="6"/>
        <v>175200</v>
      </c>
      <c r="F48" s="61"/>
      <c r="G48" s="6">
        <f t="shared" si="7"/>
        <v>0</v>
      </c>
      <c r="H48" s="23">
        <v>62718</v>
      </c>
      <c r="I48" s="7"/>
      <c r="J48" s="6">
        <f t="shared" si="1"/>
        <v>0</v>
      </c>
      <c r="K48" s="23">
        <v>112482</v>
      </c>
      <c r="L48" s="7"/>
      <c r="M48" s="6">
        <f t="shared" si="2"/>
        <v>0</v>
      </c>
      <c r="N48" s="20"/>
      <c r="O48" s="8"/>
      <c r="P48" s="9"/>
      <c r="Q48" s="20"/>
      <c r="R48" s="8"/>
      <c r="S48" s="9"/>
      <c r="T48" s="20"/>
      <c r="U48" s="8"/>
      <c r="V48" s="9"/>
      <c r="W48" s="20"/>
      <c r="X48" s="8"/>
      <c r="Y48" s="9"/>
      <c r="Z48" s="20"/>
      <c r="AA48" s="8"/>
      <c r="AB48" s="9"/>
      <c r="AC48" s="20"/>
      <c r="AD48" s="8"/>
      <c r="AE48" s="9"/>
      <c r="AF48" s="10">
        <f t="shared" si="8"/>
        <v>0</v>
      </c>
      <c r="AG48" s="21">
        <f t="shared" si="9"/>
        <v>0</v>
      </c>
    </row>
    <row r="49" spans="1:33" ht="25.5" customHeight="1" x14ac:dyDescent="0.15">
      <c r="A49" s="3">
        <v>43</v>
      </c>
      <c r="B49" s="4" t="s">
        <v>45</v>
      </c>
      <c r="C49" s="5">
        <v>12</v>
      </c>
      <c r="D49" s="22">
        <v>164</v>
      </c>
      <c r="E49" s="17">
        <f t="shared" si="6"/>
        <v>174887</v>
      </c>
      <c r="F49" s="61"/>
      <c r="G49" s="6">
        <f t="shared" si="7"/>
        <v>0</v>
      </c>
      <c r="H49" s="23">
        <v>58497</v>
      </c>
      <c r="I49" s="7"/>
      <c r="J49" s="6">
        <f t="shared" si="1"/>
        <v>0</v>
      </c>
      <c r="K49" s="23">
        <v>116390</v>
      </c>
      <c r="L49" s="7"/>
      <c r="M49" s="6">
        <f t="shared" si="2"/>
        <v>0</v>
      </c>
      <c r="N49" s="20"/>
      <c r="O49" s="8"/>
      <c r="P49" s="9"/>
      <c r="Q49" s="20"/>
      <c r="R49" s="8"/>
      <c r="S49" s="9"/>
      <c r="T49" s="20"/>
      <c r="U49" s="8"/>
      <c r="V49" s="9"/>
      <c r="W49" s="20"/>
      <c r="X49" s="8"/>
      <c r="Y49" s="9"/>
      <c r="Z49" s="20"/>
      <c r="AA49" s="8"/>
      <c r="AB49" s="9"/>
      <c r="AC49" s="20"/>
      <c r="AD49" s="8"/>
      <c r="AE49" s="9"/>
      <c r="AF49" s="10">
        <f t="shared" si="8"/>
        <v>0</v>
      </c>
      <c r="AG49" s="21">
        <f t="shared" si="9"/>
        <v>0</v>
      </c>
    </row>
    <row r="50" spans="1:33" ht="25.5" customHeight="1" x14ac:dyDescent="0.15">
      <c r="A50" s="3">
        <v>44</v>
      </c>
      <c r="B50" s="4" t="s">
        <v>82</v>
      </c>
      <c r="C50" s="5">
        <v>12</v>
      </c>
      <c r="D50" s="22">
        <v>155</v>
      </c>
      <c r="E50" s="17">
        <f t="shared" si="6"/>
        <v>160205</v>
      </c>
      <c r="F50" s="61"/>
      <c r="G50" s="6">
        <f t="shared" si="7"/>
        <v>0</v>
      </c>
      <c r="H50" s="23">
        <v>51227</v>
      </c>
      <c r="I50" s="7"/>
      <c r="J50" s="6">
        <f t="shared" si="1"/>
        <v>0</v>
      </c>
      <c r="K50" s="23">
        <v>108978</v>
      </c>
      <c r="L50" s="7"/>
      <c r="M50" s="6">
        <f t="shared" si="2"/>
        <v>0</v>
      </c>
      <c r="N50" s="20"/>
      <c r="O50" s="8"/>
      <c r="P50" s="9"/>
      <c r="Q50" s="20"/>
      <c r="R50" s="8"/>
      <c r="S50" s="9"/>
      <c r="T50" s="20"/>
      <c r="U50" s="8"/>
      <c r="V50" s="9"/>
      <c r="W50" s="20"/>
      <c r="X50" s="8"/>
      <c r="Y50" s="9"/>
      <c r="Z50" s="20"/>
      <c r="AA50" s="8"/>
      <c r="AB50" s="9"/>
      <c r="AC50" s="20"/>
      <c r="AD50" s="8"/>
      <c r="AE50" s="9"/>
      <c r="AF50" s="10">
        <f t="shared" si="8"/>
        <v>0</v>
      </c>
      <c r="AG50" s="21">
        <f t="shared" si="9"/>
        <v>0</v>
      </c>
    </row>
    <row r="51" spans="1:33" ht="25.5" customHeight="1" x14ac:dyDescent="0.15">
      <c r="A51" s="3">
        <v>45</v>
      </c>
      <c r="B51" s="4" t="s">
        <v>46</v>
      </c>
      <c r="C51" s="5">
        <v>12</v>
      </c>
      <c r="D51" s="22">
        <v>171</v>
      </c>
      <c r="E51" s="17">
        <f t="shared" si="6"/>
        <v>153818</v>
      </c>
      <c r="F51" s="61"/>
      <c r="G51" s="6">
        <f t="shared" si="7"/>
        <v>0</v>
      </c>
      <c r="H51" s="23">
        <v>44235</v>
      </c>
      <c r="I51" s="7"/>
      <c r="J51" s="6">
        <f t="shared" si="1"/>
        <v>0</v>
      </c>
      <c r="K51" s="23">
        <v>109583</v>
      </c>
      <c r="L51" s="7"/>
      <c r="M51" s="6">
        <f t="shared" si="2"/>
        <v>0</v>
      </c>
      <c r="N51" s="20"/>
      <c r="O51" s="8"/>
      <c r="P51" s="9"/>
      <c r="Q51" s="20"/>
      <c r="R51" s="8"/>
      <c r="S51" s="9"/>
      <c r="T51" s="20"/>
      <c r="U51" s="8"/>
      <c r="V51" s="9"/>
      <c r="W51" s="20"/>
      <c r="X51" s="8"/>
      <c r="Y51" s="9"/>
      <c r="Z51" s="20"/>
      <c r="AA51" s="8"/>
      <c r="AB51" s="9"/>
      <c r="AC51" s="20"/>
      <c r="AD51" s="8"/>
      <c r="AE51" s="9"/>
      <c r="AF51" s="10">
        <f t="shared" si="8"/>
        <v>0</v>
      </c>
      <c r="AG51" s="21">
        <f t="shared" si="9"/>
        <v>0</v>
      </c>
    </row>
    <row r="52" spans="1:33" ht="25.5" customHeight="1" x14ac:dyDescent="0.15">
      <c r="A52" s="3">
        <v>46</v>
      </c>
      <c r="B52" s="12" t="s">
        <v>52</v>
      </c>
      <c r="C52" s="5">
        <v>12</v>
      </c>
      <c r="D52" s="22">
        <v>40</v>
      </c>
      <c r="E52" s="17">
        <f t="shared" si="6"/>
        <v>62593</v>
      </c>
      <c r="F52" s="61"/>
      <c r="G52" s="6">
        <f t="shared" si="7"/>
        <v>0</v>
      </c>
      <c r="H52" s="23">
        <v>18107</v>
      </c>
      <c r="I52" s="7"/>
      <c r="J52" s="6">
        <f t="shared" si="1"/>
        <v>0</v>
      </c>
      <c r="K52" s="23">
        <v>44486</v>
      </c>
      <c r="L52" s="7"/>
      <c r="M52" s="6">
        <f t="shared" si="2"/>
        <v>0</v>
      </c>
      <c r="N52" s="20"/>
      <c r="O52" s="8"/>
      <c r="P52" s="9"/>
      <c r="Q52" s="20"/>
      <c r="R52" s="8"/>
      <c r="S52" s="9"/>
      <c r="T52" s="20"/>
      <c r="U52" s="8"/>
      <c r="V52" s="9"/>
      <c r="W52" s="20"/>
      <c r="X52" s="8"/>
      <c r="Y52" s="9"/>
      <c r="Z52" s="20"/>
      <c r="AA52" s="8"/>
      <c r="AB52" s="9"/>
      <c r="AC52" s="20"/>
      <c r="AD52" s="8"/>
      <c r="AE52" s="9"/>
      <c r="AF52" s="10">
        <f t="shared" si="8"/>
        <v>0</v>
      </c>
      <c r="AG52" s="21">
        <f t="shared" si="9"/>
        <v>0</v>
      </c>
    </row>
    <row r="53" spans="1:33" ht="25.5" customHeight="1" x14ac:dyDescent="0.15">
      <c r="A53" s="3">
        <v>47</v>
      </c>
      <c r="B53" s="12" t="s">
        <v>53</v>
      </c>
      <c r="C53" s="5">
        <v>12</v>
      </c>
      <c r="D53" s="22">
        <v>76</v>
      </c>
      <c r="E53" s="17">
        <f t="shared" si="6"/>
        <v>73102</v>
      </c>
      <c r="F53" s="61"/>
      <c r="G53" s="6">
        <f t="shared" si="7"/>
        <v>0</v>
      </c>
      <c r="H53" s="23">
        <v>26584</v>
      </c>
      <c r="I53" s="7"/>
      <c r="J53" s="6">
        <f t="shared" si="1"/>
        <v>0</v>
      </c>
      <c r="K53" s="23">
        <v>46518</v>
      </c>
      <c r="L53" s="7"/>
      <c r="M53" s="6">
        <f t="shared" si="2"/>
        <v>0</v>
      </c>
      <c r="N53" s="20"/>
      <c r="O53" s="8"/>
      <c r="P53" s="9"/>
      <c r="Q53" s="20"/>
      <c r="R53" s="8"/>
      <c r="S53" s="9"/>
      <c r="T53" s="20"/>
      <c r="U53" s="8"/>
      <c r="V53" s="9"/>
      <c r="W53" s="20"/>
      <c r="X53" s="8"/>
      <c r="Y53" s="9"/>
      <c r="Z53" s="20"/>
      <c r="AA53" s="8"/>
      <c r="AB53" s="9"/>
      <c r="AC53" s="20"/>
      <c r="AD53" s="8"/>
      <c r="AE53" s="9"/>
      <c r="AF53" s="10">
        <f t="shared" si="8"/>
        <v>0</v>
      </c>
      <c r="AG53" s="21">
        <f t="shared" si="9"/>
        <v>0</v>
      </c>
    </row>
    <row r="54" spans="1:33" ht="25.5" customHeight="1" x14ac:dyDescent="0.15">
      <c r="A54" s="3">
        <v>48</v>
      </c>
      <c r="B54" s="4" t="s">
        <v>47</v>
      </c>
      <c r="C54" s="5">
        <v>12</v>
      </c>
      <c r="D54" s="22">
        <v>739</v>
      </c>
      <c r="E54" s="17">
        <f t="shared" si="6"/>
        <v>1291919</v>
      </c>
      <c r="F54" s="61"/>
      <c r="G54" s="6">
        <f t="shared" si="7"/>
        <v>0</v>
      </c>
      <c r="H54" s="23">
        <v>306641</v>
      </c>
      <c r="I54" s="7"/>
      <c r="J54" s="6">
        <f t="shared" si="1"/>
        <v>0</v>
      </c>
      <c r="K54" s="23">
        <v>985278</v>
      </c>
      <c r="L54" s="7"/>
      <c r="M54" s="6">
        <f t="shared" si="2"/>
        <v>0</v>
      </c>
      <c r="N54" s="20"/>
      <c r="O54" s="8"/>
      <c r="P54" s="9"/>
      <c r="Q54" s="20"/>
      <c r="R54" s="8"/>
      <c r="S54" s="9"/>
      <c r="T54" s="20"/>
      <c r="U54" s="8"/>
      <c r="V54" s="9"/>
      <c r="W54" s="20"/>
      <c r="X54" s="8"/>
      <c r="Y54" s="9"/>
      <c r="Z54" s="20"/>
      <c r="AA54" s="8"/>
      <c r="AB54" s="9"/>
      <c r="AC54" s="20"/>
      <c r="AD54" s="8"/>
      <c r="AE54" s="9"/>
      <c r="AF54" s="10">
        <f t="shared" si="8"/>
        <v>0</v>
      </c>
      <c r="AG54" s="21">
        <f t="shared" si="9"/>
        <v>0</v>
      </c>
    </row>
    <row r="55" spans="1:33" ht="25.5" customHeight="1" x14ac:dyDescent="0.15">
      <c r="A55" s="3">
        <v>49</v>
      </c>
      <c r="B55" s="4" t="s">
        <v>16</v>
      </c>
      <c r="C55" s="5">
        <v>12</v>
      </c>
      <c r="D55" s="22">
        <v>650</v>
      </c>
      <c r="E55" s="17">
        <f>N55+Q55+T55</f>
        <v>904380</v>
      </c>
      <c r="F55" s="61"/>
      <c r="G55" s="6">
        <f t="shared" si="7"/>
        <v>0</v>
      </c>
      <c r="H55" s="20"/>
      <c r="I55" s="8"/>
      <c r="J55" s="9"/>
      <c r="K55" s="20"/>
      <c r="L55" s="8"/>
      <c r="M55" s="9"/>
      <c r="N55" s="23">
        <v>155175</v>
      </c>
      <c r="O55" s="7"/>
      <c r="P55" s="6">
        <f>ROUNDDOWN(N55*O55,0)</f>
        <v>0</v>
      </c>
      <c r="Q55" s="23">
        <v>419564</v>
      </c>
      <c r="R55" s="7"/>
      <c r="S55" s="6">
        <f>ROUNDDOWN(Q55*R55,0)</f>
        <v>0</v>
      </c>
      <c r="T55" s="23">
        <v>329641</v>
      </c>
      <c r="U55" s="7"/>
      <c r="V55" s="6">
        <f>ROUNDDOWN(T55*U55,0)</f>
        <v>0</v>
      </c>
      <c r="W55" s="20"/>
      <c r="X55" s="8"/>
      <c r="Y55" s="9"/>
      <c r="Z55" s="20"/>
      <c r="AA55" s="8"/>
      <c r="AB55" s="9"/>
      <c r="AC55" s="20"/>
      <c r="AD55" s="8"/>
      <c r="AE55" s="9"/>
      <c r="AF55" s="10">
        <f t="shared" si="8"/>
        <v>0</v>
      </c>
      <c r="AG55" s="21">
        <f t="shared" si="9"/>
        <v>0</v>
      </c>
    </row>
    <row r="56" spans="1:33" ht="25.5" customHeight="1" x14ac:dyDescent="0.15">
      <c r="A56" s="3">
        <v>50</v>
      </c>
      <c r="B56" s="4" t="s">
        <v>17</v>
      </c>
      <c r="C56" s="5">
        <v>12</v>
      </c>
      <c r="D56" s="22">
        <v>151</v>
      </c>
      <c r="E56" s="17">
        <f>H56+K56</f>
        <v>166334</v>
      </c>
      <c r="F56" s="61"/>
      <c r="G56" s="6">
        <f t="shared" si="7"/>
        <v>0</v>
      </c>
      <c r="H56" s="23">
        <v>47689</v>
      </c>
      <c r="I56" s="7"/>
      <c r="J56" s="6">
        <f>ROUNDDOWN(H56*I56,0)</f>
        <v>0</v>
      </c>
      <c r="K56" s="23">
        <v>118645</v>
      </c>
      <c r="L56" s="7"/>
      <c r="M56" s="6">
        <f>ROUNDDOWN(K56*L56,0)</f>
        <v>0</v>
      </c>
      <c r="N56" s="20"/>
      <c r="O56" s="8"/>
      <c r="P56" s="9"/>
      <c r="Q56" s="20"/>
      <c r="R56" s="8"/>
      <c r="S56" s="9"/>
      <c r="T56" s="20"/>
      <c r="U56" s="8"/>
      <c r="V56" s="9"/>
      <c r="W56" s="20"/>
      <c r="X56" s="8"/>
      <c r="Y56" s="9"/>
      <c r="Z56" s="20"/>
      <c r="AA56" s="8"/>
      <c r="AB56" s="9"/>
      <c r="AC56" s="20"/>
      <c r="AD56" s="8"/>
      <c r="AE56" s="9"/>
      <c r="AF56" s="10">
        <f t="shared" si="8"/>
        <v>0</v>
      </c>
      <c r="AG56" s="21">
        <f t="shared" si="9"/>
        <v>0</v>
      </c>
    </row>
    <row r="57" spans="1:33" s="24" customFormat="1" ht="25.5" customHeight="1" x14ac:dyDescent="0.15">
      <c r="A57" s="3">
        <v>51</v>
      </c>
      <c r="B57" s="35" t="s">
        <v>84</v>
      </c>
      <c r="C57" s="34">
        <v>12</v>
      </c>
      <c r="D57" s="33">
        <v>360</v>
      </c>
      <c r="E57" s="26">
        <f>H57+K57</f>
        <v>493761</v>
      </c>
      <c r="F57" s="62"/>
      <c r="G57" s="30">
        <f t="shared" si="7"/>
        <v>0</v>
      </c>
      <c r="H57" s="32">
        <v>134074</v>
      </c>
      <c r="I57" s="31"/>
      <c r="J57" s="30">
        <f>ROUNDDOWN(H57*I57,0)</f>
        <v>0</v>
      </c>
      <c r="K57" s="32">
        <v>359687</v>
      </c>
      <c r="L57" s="31"/>
      <c r="M57" s="30">
        <f>ROUNDDOWN(K57*L57,0)</f>
        <v>0</v>
      </c>
      <c r="N57" s="29"/>
      <c r="O57" s="28"/>
      <c r="P57" s="27"/>
      <c r="Q57" s="29"/>
      <c r="R57" s="28"/>
      <c r="S57" s="27"/>
      <c r="T57" s="29"/>
      <c r="U57" s="28"/>
      <c r="V57" s="27"/>
      <c r="W57" s="29"/>
      <c r="X57" s="28"/>
      <c r="Y57" s="27"/>
      <c r="Z57" s="29"/>
      <c r="AA57" s="28"/>
      <c r="AB57" s="27"/>
      <c r="AC57" s="29"/>
      <c r="AD57" s="28"/>
      <c r="AE57" s="27"/>
      <c r="AF57" s="26">
        <f t="shared" si="8"/>
        <v>0</v>
      </c>
      <c r="AG57" s="25">
        <f t="shared" si="9"/>
        <v>0</v>
      </c>
    </row>
    <row r="58" spans="1:33" ht="25.5" customHeight="1" thickBot="1" x14ac:dyDescent="0.2">
      <c r="A58" s="56" t="s">
        <v>54</v>
      </c>
      <c r="B58" s="57"/>
      <c r="C58" s="13"/>
      <c r="D58" s="19">
        <f>SUM(D7:D57)</f>
        <v>8367</v>
      </c>
      <c r="E58" s="19">
        <f>SUM(E7:E57)</f>
        <v>8906518</v>
      </c>
      <c r="F58" s="63"/>
      <c r="G58" s="10">
        <f>SUM(G7:G57)</f>
        <v>0</v>
      </c>
      <c r="H58" s="19">
        <f>SUM(H7:H57)</f>
        <v>2501776</v>
      </c>
      <c r="I58" s="14"/>
      <c r="J58" s="10">
        <f>SUM(J7:J57)</f>
        <v>0</v>
      </c>
      <c r="K58" s="19">
        <f>SUM(K7:K57)</f>
        <v>5500362</v>
      </c>
      <c r="L58" s="14"/>
      <c r="M58" s="10">
        <f>SUM(M7:M57)</f>
        <v>0</v>
      </c>
      <c r="N58" s="19">
        <f>SUM(N7:N57)</f>
        <v>155175</v>
      </c>
      <c r="O58" s="14"/>
      <c r="P58" s="10">
        <f>SUM(P7:P57)</f>
        <v>0</v>
      </c>
      <c r="Q58" s="19">
        <f>SUM(Q7:Q57)</f>
        <v>419564</v>
      </c>
      <c r="R58" s="14"/>
      <c r="S58" s="10">
        <f>SUM(S7:S57)</f>
        <v>0</v>
      </c>
      <c r="T58" s="19">
        <f>SUM(T7:T57)</f>
        <v>329641</v>
      </c>
      <c r="U58" s="14"/>
      <c r="V58" s="10">
        <f>SUM(V7:V57)</f>
        <v>0</v>
      </c>
      <c r="W58" s="10">
        <f>SUM(W7:W57)</f>
        <v>0</v>
      </c>
      <c r="X58" s="14"/>
      <c r="Y58" s="10">
        <f>SUM(Y7:Y57)</f>
        <v>0</v>
      </c>
      <c r="Z58" s="10">
        <f>SUM(Z7:Z57)</f>
        <v>0</v>
      </c>
      <c r="AA58" s="15"/>
      <c r="AB58" s="10">
        <f>SUM(AB7:AB57)</f>
        <v>0</v>
      </c>
      <c r="AC58" s="10">
        <f>SUM(AC7:AC57)</f>
        <v>0</v>
      </c>
      <c r="AD58" s="14"/>
      <c r="AE58" s="10">
        <f>SUM(AE7:AE57)</f>
        <v>0</v>
      </c>
      <c r="AF58" s="10">
        <f>SUM(AF7:AF57)</f>
        <v>0</v>
      </c>
      <c r="AG58" s="21">
        <f>SUM(AG7:AG57)</f>
        <v>0</v>
      </c>
    </row>
    <row r="59" spans="1:33" ht="14.25" thickTop="1" x14ac:dyDescent="0.15">
      <c r="A59" s="2" t="s">
        <v>48</v>
      </c>
    </row>
    <row r="60" spans="1:33" ht="13.5" customHeight="1" x14ac:dyDescent="0.15">
      <c r="A60" s="2" t="s">
        <v>78</v>
      </c>
      <c r="AC60" s="49" t="s">
        <v>80</v>
      </c>
      <c r="AD60" s="40"/>
      <c r="AE60" s="40"/>
      <c r="AF60" s="41"/>
      <c r="AG60" s="36">
        <f>ROUNDDOWN(AG58/1.1,0)</f>
        <v>0</v>
      </c>
    </row>
    <row r="61" spans="1:33" ht="13.5" customHeight="1" x14ac:dyDescent="0.15">
      <c r="A61" s="16" t="s">
        <v>71</v>
      </c>
      <c r="AC61" s="50"/>
      <c r="AD61" s="51"/>
      <c r="AE61" s="51"/>
      <c r="AF61" s="52"/>
      <c r="AG61" s="36"/>
    </row>
    <row r="62" spans="1:33" x14ac:dyDescent="0.15">
      <c r="A62" s="2" t="s">
        <v>62</v>
      </c>
    </row>
    <row r="63" spans="1:33" x14ac:dyDescent="0.15">
      <c r="A63" s="2" t="s">
        <v>75</v>
      </c>
    </row>
    <row r="64" spans="1:33" x14ac:dyDescent="0.15">
      <c r="A64" s="2" t="s">
        <v>81</v>
      </c>
    </row>
    <row r="65" spans="1:1" x14ac:dyDescent="0.15">
      <c r="A65" s="2" t="s">
        <v>76</v>
      </c>
    </row>
    <row r="66" spans="1:1" x14ac:dyDescent="0.15">
      <c r="A66" s="2" t="s">
        <v>72</v>
      </c>
    </row>
    <row r="67" spans="1:1" x14ac:dyDescent="0.15">
      <c r="A67" s="2" t="s">
        <v>49</v>
      </c>
    </row>
  </sheetData>
  <autoFilter ref="A6:AG67" xr:uid="{AC8A7047-6C60-407F-9C26-59F47330F000}"/>
  <mergeCells count="49">
    <mergeCell ref="A58:B58"/>
    <mergeCell ref="H4:J4"/>
    <mergeCell ref="K4:M4"/>
    <mergeCell ref="H5:H6"/>
    <mergeCell ref="I5:I6"/>
    <mergeCell ref="J5:J6"/>
    <mergeCell ref="K5:K6"/>
    <mergeCell ref="L5:L6"/>
    <mergeCell ref="M5:M6"/>
    <mergeCell ref="A2:A6"/>
    <mergeCell ref="B2:B6"/>
    <mergeCell ref="C2:C6"/>
    <mergeCell ref="D2:D6"/>
    <mergeCell ref="N5:N6"/>
    <mergeCell ref="O5:O6"/>
    <mergeCell ref="H3:M3"/>
    <mergeCell ref="F4:F6"/>
    <mergeCell ref="U5:U6"/>
    <mergeCell ref="W3:AF3"/>
    <mergeCell ref="AG3:AG6"/>
    <mergeCell ref="E2:E6"/>
    <mergeCell ref="V5:V6"/>
    <mergeCell ref="P5:P6"/>
    <mergeCell ref="Q5:Q6"/>
    <mergeCell ref="R5:R6"/>
    <mergeCell ref="S5:S6"/>
    <mergeCell ref="T5:T6"/>
    <mergeCell ref="G4:G6"/>
    <mergeCell ref="F3:G3"/>
    <mergeCell ref="N3:V3"/>
    <mergeCell ref="N4:P4"/>
    <mergeCell ref="Q4:S4"/>
    <mergeCell ref="F2:AG2"/>
    <mergeCell ref="T4:V4"/>
    <mergeCell ref="AG60:AG61"/>
    <mergeCell ref="AB5:AB6"/>
    <mergeCell ref="W4:Y4"/>
    <mergeCell ref="Z4:AB4"/>
    <mergeCell ref="AC4:AE4"/>
    <mergeCell ref="AC5:AC6"/>
    <mergeCell ref="AD5:AD6"/>
    <mergeCell ref="AE5:AE6"/>
    <mergeCell ref="W5:W6"/>
    <mergeCell ref="X5:X6"/>
    <mergeCell ref="Y5:Y6"/>
    <mergeCell ref="Z5:Z6"/>
    <mergeCell ref="AA5:AA6"/>
    <mergeCell ref="AF4:AF6"/>
    <mergeCell ref="AC60:AF61"/>
  </mergeCells>
  <phoneticPr fontId="1"/>
  <conditionalFormatting sqref="B7:B8 B54:B56 B12:B51">
    <cfRule type="expression" dxfId="4" priority="5" stopIfTrue="1">
      <formula>B7=""</formula>
    </cfRule>
  </conditionalFormatting>
  <conditionalFormatting sqref="B57">
    <cfRule type="expression" dxfId="3" priority="4" stopIfTrue="1">
      <formula>B57=""</formula>
    </cfRule>
  </conditionalFormatting>
  <conditionalFormatting sqref="B9">
    <cfRule type="expression" dxfId="2" priority="3" stopIfTrue="1">
      <formula>B9=""</formula>
    </cfRule>
  </conditionalFormatting>
  <conditionalFormatting sqref="B11">
    <cfRule type="expression" dxfId="1" priority="2" stopIfTrue="1">
      <formula>B11=""</formula>
    </cfRule>
  </conditionalFormatting>
  <conditionalFormatting sqref="B10">
    <cfRule type="expression" dxfId="0" priority="1" stopIfTrue="1">
      <formula>B10=""</formula>
    </cfRule>
  </conditionalFormatting>
  <printOptions horizontalCentered="1" verticalCentered="1"/>
  <pageMargins left="0.70866141732283472" right="0.70866141732283472" top="0.74803149606299213" bottom="0.74803149606299213" header="0.31496062992125984" footer="0.31496062992125984"/>
  <pageSetup paperSize="8" scale="36" fitToHeight="0" orientation="landscape" cellComments="asDisplayed"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別紙3</vt:lpstr>
      <vt:lpstr>別紙3!Print_Area</vt:lpstr>
      <vt:lpstr>別紙3!Print_Titles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2019-06-28T00:29:31Z</cp:lastPrinted>
  <dcterms:created xsi:type="dcterms:W3CDTF">2019-02-17T01:47:45Z</dcterms:created>
  <dcterms:modified xsi:type="dcterms:W3CDTF">2025-02-06T05:54:34Z</dcterms:modified>
</cp:coreProperties>
</file>