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154B912C-7179-4E0B-8074-0DC410F1A476}" xr6:coauthVersionLast="47" xr6:coauthVersionMax="47" xr10:uidLastSave="{00000000-0000-0000-0000-000000000000}"/>
  <bookViews>
    <workbookView xWindow="-108" yWindow="-108" windowWidth="23256" windowHeight="12456" tabRatio="828" xr2:uid="{AD14EB6E-E220-479A-85C2-D32FB9914701}"/>
  </bookViews>
  <sheets>
    <sheet name="15-1" sheetId="2" r:id="rId1"/>
    <sheet name="15-2" sheetId="3" r:id="rId2"/>
    <sheet name="15-3" sheetId="4" r:id="rId3"/>
    <sheet name="15-4" sheetId="5" r:id="rId4"/>
    <sheet name="15-5" sheetId="6" r:id="rId5"/>
    <sheet name="15-6" sheetId="7" r:id="rId6"/>
    <sheet name="15-7" sheetId="8" r:id="rId7"/>
    <sheet name="15-8" sheetId="17" r:id="rId8"/>
    <sheet name="15-9" sheetId="10" r:id="rId9"/>
    <sheet name="15-10" sheetId="18" r:id="rId10"/>
    <sheet name="15-11" sheetId="12" r:id="rId11"/>
    <sheet name="15-12" sheetId="13" r:id="rId12"/>
    <sheet name="15-13" sheetId="16" r:id="rId13"/>
  </sheets>
  <definedNames>
    <definedName name="_xlnm.Print_Area" localSheetId="0">'15-1'!$A$1:$O$30</definedName>
    <definedName name="_xlnm.Print_Area" localSheetId="12">'15-13'!$A$1:$W$71</definedName>
    <definedName name="_xlnm.Print_Area" localSheetId="2">'15-3'!$A$1:$T$28</definedName>
    <definedName name="_xlnm.Print_Area" localSheetId="7">'15-8'!$A$1:$V$36</definedName>
    <definedName name="_xlnm.Print_Titles" localSheetId="12">'15-13'!$B:$B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7" l="1"/>
  <c r="P35" i="17"/>
  <c r="K35" i="17"/>
  <c r="J35" i="17"/>
  <c r="I35" i="17"/>
  <c r="H35" i="17"/>
  <c r="M61" i="16" l="1"/>
  <c r="H61" i="16"/>
  <c r="L46" i="16"/>
  <c r="K46" i="16"/>
  <c r="J46" i="16"/>
  <c r="I46" i="16"/>
  <c r="L44" i="16"/>
  <c r="L61" i="16" s="1"/>
  <c r="K44" i="16"/>
  <c r="K61" i="16" s="1"/>
  <c r="J44" i="16"/>
  <c r="I44" i="16"/>
  <c r="I61" i="16" s="1"/>
  <c r="M26" i="16"/>
  <c r="H26" i="16"/>
  <c r="L15" i="16"/>
  <c r="K15" i="16"/>
  <c r="J15" i="16"/>
  <c r="I15" i="16"/>
  <c r="L13" i="16"/>
  <c r="K13" i="16"/>
  <c r="J13" i="16"/>
  <c r="I13" i="16"/>
  <c r="L9" i="16"/>
  <c r="L26" i="16" s="1"/>
  <c r="K9" i="16"/>
  <c r="K26" i="16" s="1"/>
  <c r="J9" i="16"/>
  <c r="I9" i="16"/>
  <c r="J61" i="16" l="1"/>
  <c r="I26" i="16"/>
  <c r="J26" i="16"/>
  <c r="N20" i="2"/>
  <c r="N11" i="2"/>
  <c r="M11" i="2"/>
</calcChain>
</file>

<file path=xl/sharedStrings.xml><?xml version="1.0" encoding="utf-8"?>
<sst xmlns="http://schemas.openxmlformats.org/spreadsheetml/2006/main" count="992" uniqueCount="342">
  <si>
    <t>15-1　医療施設の状況</t>
    <phoneticPr fontId="4"/>
  </si>
  <si>
    <t>各年10月1日現在</t>
    <rPh sb="0" eb="2">
      <t>カクネン</t>
    </rPh>
    <phoneticPr fontId="4"/>
  </si>
  <si>
    <t>年　　次</t>
    <phoneticPr fontId="4"/>
  </si>
  <si>
    <t>病　　院</t>
    <rPh sb="0" eb="1">
      <t>ヤマイ</t>
    </rPh>
    <rPh sb="3" eb="4">
      <t>イン</t>
    </rPh>
    <phoneticPr fontId="4"/>
  </si>
  <si>
    <t>一　般　診　療　所</t>
    <phoneticPr fontId="4"/>
  </si>
  <si>
    <t>歯　科
診療所</t>
    <rPh sb="0" eb="1">
      <t>ハ</t>
    </rPh>
    <rPh sb="2" eb="3">
      <t>カ</t>
    </rPh>
    <rPh sb="4" eb="6">
      <t>シンリョウ</t>
    </rPh>
    <rPh sb="6" eb="7">
      <t>ジョ</t>
    </rPh>
    <phoneticPr fontId="4"/>
  </si>
  <si>
    <t>助産所</t>
    <rPh sb="0" eb="2">
      <t>ジョサン</t>
    </rPh>
    <rPh sb="2" eb="3">
      <t>ジョ</t>
    </rPh>
    <phoneticPr fontId="4"/>
  </si>
  <si>
    <t>施　術
所　等</t>
    <rPh sb="0" eb="1">
      <t>セ</t>
    </rPh>
    <rPh sb="2" eb="3">
      <t>ジュツ</t>
    </rPh>
    <rPh sb="4" eb="5">
      <t>ショ</t>
    </rPh>
    <rPh sb="6" eb="7">
      <t>トウ</t>
    </rPh>
    <phoneticPr fontId="4"/>
  </si>
  <si>
    <t>介護老人</t>
    <rPh sb="0" eb="2">
      <t>カイゴ</t>
    </rPh>
    <rPh sb="2" eb="4">
      <t>ロウジン</t>
    </rPh>
    <phoneticPr fontId="4"/>
  </si>
  <si>
    <t>総　　計</t>
    <rPh sb="0" eb="1">
      <t>ソウ</t>
    </rPh>
    <rPh sb="3" eb="4">
      <t>ケイ</t>
    </rPh>
    <phoneticPr fontId="4"/>
  </si>
  <si>
    <t>施　設　数</t>
    <phoneticPr fontId="4"/>
  </si>
  <si>
    <t>病床数</t>
    <rPh sb="0" eb="2">
      <t>ビョウショウ</t>
    </rPh>
    <rPh sb="2" eb="3">
      <t>スウ</t>
    </rPh>
    <phoneticPr fontId="4"/>
  </si>
  <si>
    <t>保健施設</t>
    <rPh sb="0" eb="2">
      <t>ホケン</t>
    </rPh>
    <rPh sb="2" eb="4">
      <t>シセツ</t>
    </rPh>
    <phoneticPr fontId="4"/>
  </si>
  <si>
    <t>利用</t>
    <rPh sb="0" eb="2">
      <t>リヨウ</t>
    </rPh>
    <phoneticPr fontId="4"/>
  </si>
  <si>
    <t>施設数</t>
    <phoneticPr fontId="4"/>
  </si>
  <si>
    <t>病床数</t>
    <phoneticPr fontId="4"/>
  </si>
  <si>
    <t>総　数</t>
    <phoneticPr fontId="4"/>
  </si>
  <si>
    <t>有　床</t>
    <phoneticPr fontId="4"/>
  </si>
  <si>
    <t>無　床</t>
    <phoneticPr fontId="4"/>
  </si>
  <si>
    <t>定員</t>
    <rPh sb="0" eb="2">
      <t>テイイン</t>
    </rPh>
    <phoneticPr fontId="4"/>
  </si>
  <si>
    <t>病床数</t>
  </si>
  <si>
    <t>平成16年</t>
    <rPh sb="0" eb="2">
      <t>ヘイセイ</t>
    </rPh>
    <rPh sb="4" eb="5">
      <t>ネン</t>
    </rPh>
    <phoneticPr fontId="4"/>
  </si>
  <si>
    <t>　17</t>
    <phoneticPr fontId="4"/>
  </si>
  <si>
    <t>　18</t>
    <phoneticPr fontId="4"/>
  </si>
  <si>
    <t>　19</t>
    <phoneticPr fontId="4"/>
  </si>
  <si>
    <t>　20</t>
    <phoneticPr fontId="4"/>
  </si>
  <si>
    <t>　21</t>
  </si>
  <si>
    <t>　22</t>
    <phoneticPr fontId="4"/>
  </si>
  <si>
    <t>　23</t>
  </si>
  <si>
    <t>　24</t>
  </si>
  <si>
    <t>　25</t>
  </si>
  <si>
    <t>　26</t>
  </si>
  <si>
    <t>　27</t>
  </si>
  <si>
    <t>　28</t>
  </si>
  <si>
    <t>　29</t>
  </si>
  <si>
    <t>　30</t>
  </si>
  <si>
    <t>令和元年</t>
    <rPh sb="0" eb="1">
      <t>レイワ</t>
    </rPh>
    <rPh sb="1" eb="3">
      <t>ガンネン</t>
    </rPh>
    <phoneticPr fontId="4"/>
  </si>
  <si>
    <t>　 2</t>
    <phoneticPr fontId="4"/>
  </si>
  <si>
    <t>　 3</t>
  </si>
  <si>
    <t>　 4</t>
  </si>
  <si>
    <t>（注）平成17年以降は旧２町を含む。</t>
  </si>
  <si>
    <t>資料：西濃保健所・西濃県事務所福祉課</t>
    <rPh sb="0" eb="2">
      <t>シリョウ</t>
    </rPh>
    <rPh sb="3" eb="5">
      <t>セイノウ</t>
    </rPh>
    <rPh sb="5" eb="8">
      <t>ホケンジョ</t>
    </rPh>
    <rPh sb="9" eb="11">
      <t>セイノウ</t>
    </rPh>
    <rPh sb="11" eb="12">
      <t>ケン</t>
    </rPh>
    <rPh sb="12" eb="14">
      <t>ジム</t>
    </rPh>
    <rPh sb="14" eb="15">
      <t>ショ</t>
    </rPh>
    <rPh sb="15" eb="18">
      <t>フクシカ</t>
    </rPh>
    <phoneticPr fontId="4"/>
  </si>
  <si>
    <t>15-2　医療従事者の状況</t>
    <rPh sb="5" eb="10">
      <t>イリョウジュウジシャ</t>
    </rPh>
    <rPh sb="11" eb="13">
      <t>ジョウキョウ</t>
    </rPh>
    <phoneticPr fontId="4"/>
  </si>
  <si>
    <t>各年12月31日現在（単位：人）</t>
    <rPh sb="0" eb="2">
      <t>カクネン</t>
    </rPh>
    <rPh sb="4" eb="5">
      <t>ツキ</t>
    </rPh>
    <rPh sb="7" eb="8">
      <t>ニチ</t>
    </rPh>
    <rPh sb="8" eb="10">
      <t>ゲンザイ</t>
    </rPh>
    <rPh sb="11" eb="13">
      <t>タンイ</t>
    </rPh>
    <rPh sb="14" eb="15">
      <t>ニン</t>
    </rPh>
    <phoneticPr fontId="4"/>
  </si>
  <si>
    <t>年　　次</t>
    <rPh sb="0" eb="1">
      <t>トシ</t>
    </rPh>
    <rPh sb="3" eb="4">
      <t>ツギ</t>
    </rPh>
    <phoneticPr fontId="4"/>
  </si>
  <si>
    <t>医　師</t>
    <rPh sb="0" eb="1">
      <t>イ</t>
    </rPh>
    <rPh sb="2" eb="3">
      <t>シ</t>
    </rPh>
    <phoneticPr fontId="4"/>
  </si>
  <si>
    <t>歯科医師</t>
    <rPh sb="0" eb="2">
      <t>シカ</t>
    </rPh>
    <rPh sb="2" eb="4">
      <t>イシ</t>
    </rPh>
    <phoneticPr fontId="4"/>
  </si>
  <si>
    <t>薬剤師</t>
    <rPh sb="0" eb="3">
      <t>ヤクザイシ</t>
    </rPh>
    <phoneticPr fontId="4"/>
  </si>
  <si>
    <t>保健師</t>
    <rPh sb="0" eb="2">
      <t>ホケン</t>
    </rPh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</si>
  <si>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</si>
  <si>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</si>
  <si>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准看護師</t>
    <rPh sb="0" eb="1">
      <t>ジュン</t>
    </rPh>
    <rPh sb="1" eb="3">
      <t>カンゴ</t>
    </rPh>
    <rPh sb="3" eb="4">
      <t>シ</t>
    </rPh>
    <phoneticPr fontId="4"/>
  </si>
  <si>
    <t>歯　科
衛生士</t>
    <rPh sb="0" eb="1">
      <t>ハ</t>
    </rPh>
    <rPh sb="2" eb="3">
      <t>カ</t>
    </rPh>
    <rPh sb="4" eb="7">
      <t>エイセイシ</t>
    </rPh>
    <phoneticPr fontId="4"/>
  </si>
  <si>
    <t>歯　科
技工士</t>
    <rPh sb="0" eb="1">
      <t>ハ</t>
    </rPh>
    <rPh sb="2" eb="3">
      <t>カ</t>
    </rPh>
    <rPh sb="4" eb="7">
      <t>ギコウシ</t>
    </rPh>
    <phoneticPr fontId="4"/>
  </si>
  <si>
    <t>平成10年</t>
    <rPh sb="0" eb="2">
      <t>ヘイセイ</t>
    </rPh>
    <rPh sb="4" eb="5">
      <t>ネン</t>
    </rPh>
    <phoneticPr fontId="4"/>
  </si>
  <si>
    <t>　12</t>
  </si>
  <si>
    <t>　14</t>
    <phoneticPr fontId="4"/>
  </si>
  <si>
    <t>　16</t>
    <phoneticPr fontId="4"/>
  </si>
  <si>
    <t>　20</t>
  </si>
  <si>
    <t>　22</t>
  </si>
  <si>
    <t>　30</t>
    <phoneticPr fontId="4"/>
  </si>
  <si>
    <t>(注)隔年調査</t>
    <rPh sb="1" eb="2">
      <t>チュウ</t>
    </rPh>
    <rPh sb="3" eb="5">
      <t>カクネン</t>
    </rPh>
    <rPh sb="5" eb="7">
      <t>チョウサ</t>
    </rPh>
    <phoneticPr fontId="4"/>
  </si>
  <si>
    <t>　　平成16年以降は旧２町を含む。</t>
    <rPh sb="7" eb="9">
      <t>イコウ</t>
    </rPh>
    <phoneticPr fontId="4"/>
  </si>
  <si>
    <t xml:space="preserve">    医療従事者数は、２年ごとの１２月３１日現在の届け出に基づく集計</t>
    <rPh sb="4" eb="6">
      <t>イリョウ</t>
    </rPh>
    <rPh sb="6" eb="8">
      <t>ジュウジ</t>
    </rPh>
    <rPh sb="8" eb="9">
      <t>シャ</t>
    </rPh>
    <rPh sb="9" eb="10">
      <t>スウ</t>
    </rPh>
    <rPh sb="13" eb="14">
      <t>ネン</t>
    </rPh>
    <rPh sb="19" eb="20">
      <t>ガツ</t>
    </rPh>
    <rPh sb="22" eb="23">
      <t>ニチ</t>
    </rPh>
    <rPh sb="23" eb="25">
      <t>ゲンザイ</t>
    </rPh>
    <rPh sb="26" eb="27">
      <t>トド</t>
    </rPh>
    <rPh sb="28" eb="29">
      <t>デ</t>
    </rPh>
    <rPh sb="30" eb="31">
      <t>モト</t>
    </rPh>
    <rPh sb="33" eb="35">
      <t>シュウケイ</t>
    </rPh>
    <phoneticPr fontId="4"/>
  </si>
  <si>
    <t>15-3　予防接種実施状況</t>
    <rPh sb="5" eb="9">
      <t>ヨボウセッシュ</t>
    </rPh>
    <rPh sb="9" eb="13">
      <t>ジッシジョウキョウ</t>
    </rPh>
    <phoneticPr fontId="4"/>
  </si>
  <si>
    <t>（単位：人）</t>
    <rPh sb="1" eb="3">
      <t>タンイ</t>
    </rPh>
    <rPh sb="4" eb="5">
      <t>ニン</t>
    </rPh>
    <phoneticPr fontId="4"/>
  </si>
  <si>
    <t>年　　度</t>
    <rPh sb="0" eb="1">
      <t>トシ</t>
    </rPh>
    <rPh sb="3" eb="4">
      <t>タビ</t>
    </rPh>
    <phoneticPr fontId="4"/>
  </si>
  <si>
    <t>接種者
総　数</t>
    <rPh sb="0" eb="1">
      <t>セツ</t>
    </rPh>
    <rPh sb="1" eb="2">
      <t>タネ</t>
    </rPh>
    <rPh sb="2" eb="3">
      <t>ジュシンシャ</t>
    </rPh>
    <rPh sb="4" eb="5">
      <t>フサ</t>
    </rPh>
    <rPh sb="6" eb="7">
      <t>カズ</t>
    </rPh>
    <phoneticPr fontId="4"/>
  </si>
  <si>
    <t>乳　幼　児</t>
    <rPh sb="0" eb="1">
      <t>チチ</t>
    </rPh>
    <rPh sb="2" eb="3">
      <t>ヨウ</t>
    </rPh>
    <rPh sb="4" eb="5">
      <t>ジ</t>
    </rPh>
    <phoneticPr fontId="4"/>
  </si>
  <si>
    <t>学　　　童</t>
    <rPh sb="0" eb="1">
      <t>ガク</t>
    </rPh>
    <rPh sb="4" eb="5">
      <t>ワラベ</t>
    </rPh>
    <phoneticPr fontId="4"/>
  </si>
  <si>
    <t>小児マヒ
（生ポリオ）</t>
    <rPh sb="0" eb="2">
      <t>ショウニ</t>
    </rPh>
    <rPh sb="6" eb="7">
      <t>ナマ</t>
    </rPh>
    <phoneticPr fontId="4"/>
  </si>
  <si>
    <t>小児マヒ
（不活化ポリオ）</t>
    <rPh sb="0" eb="2">
      <t>ショウニ</t>
    </rPh>
    <rPh sb="6" eb="7">
      <t>フ</t>
    </rPh>
    <rPh sb="7" eb="9">
      <t>カツカ</t>
    </rPh>
    <phoneticPr fontId="4"/>
  </si>
  <si>
    <t>三種混合</t>
    <rPh sb="0" eb="2">
      <t>サンシュ</t>
    </rPh>
    <rPh sb="2" eb="4">
      <t>コンゴウ</t>
    </rPh>
    <phoneticPr fontId="4"/>
  </si>
  <si>
    <t>二種混合</t>
    <rPh sb="0" eb="2">
      <t>ニシュ</t>
    </rPh>
    <rPh sb="2" eb="4">
      <t>コンゴウ</t>
    </rPh>
    <phoneticPr fontId="4"/>
  </si>
  <si>
    <t>四種混合</t>
    <rPh sb="0" eb="1">
      <t>ヨン</t>
    </rPh>
    <rPh sb="1" eb="2">
      <t>シュ</t>
    </rPh>
    <rPh sb="2" eb="4">
      <t>コンゴウ</t>
    </rPh>
    <phoneticPr fontId="4"/>
  </si>
  <si>
    <t>日本脳炎</t>
    <rPh sb="0" eb="2">
      <t>ニホン</t>
    </rPh>
    <rPh sb="2" eb="4">
      <t>ノウエン</t>
    </rPh>
    <phoneticPr fontId="4"/>
  </si>
  <si>
    <t>麻しん</t>
    <rPh sb="0" eb="1">
      <t>マ</t>
    </rPh>
    <phoneticPr fontId="4"/>
  </si>
  <si>
    <t>風しん</t>
    <rPh sb="0" eb="1">
      <t>フウ</t>
    </rPh>
    <phoneticPr fontId="4"/>
  </si>
  <si>
    <t>麻しん風しん</t>
    <rPh sb="0" eb="1">
      <t>マ</t>
    </rPh>
    <rPh sb="3" eb="4">
      <t>フウ</t>
    </rPh>
    <phoneticPr fontId="4"/>
  </si>
  <si>
    <t>ヒブワクチン</t>
    <phoneticPr fontId="4"/>
  </si>
  <si>
    <t>小児用肺炎　球菌ワクチン</t>
    <rPh sb="0" eb="3">
      <t>ショウニヨウ</t>
    </rPh>
    <rPh sb="3" eb="5">
      <t>ハイエン</t>
    </rPh>
    <rPh sb="6" eb="8">
      <t>キュウキン</t>
    </rPh>
    <phoneticPr fontId="4"/>
  </si>
  <si>
    <t>水痘</t>
    <rPh sb="0" eb="2">
      <t>スイトウ</t>
    </rPh>
    <phoneticPr fontId="4"/>
  </si>
  <si>
    <t>Ｂ型肝炎</t>
    <rPh sb="1" eb="2">
      <t>ガタ</t>
    </rPh>
    <rPh sb="2" eb="4">
      <t>カンエン</t>
    </rPh>
    <phoneticPr fontId="4"/>
  </si>
  <si>
    <t>ロタウイルス</t>
    <phoneticPr fontId="4"/>
  </si>
  <si>
    <t>子宮頸がん　予防ワクチン</t>
    <rPh sb="0" eb="2">
      <t>シキュウ</t>
    </rPh>
    <rPh sb="2" eb="3">
      <t>ケイ</t>
    </rPh>
    <rPh sb="6" eb="8">
      <t>ヨボウ</t>
    </rPh>
    <phoneticPr fontId="4"/>
  </si>
  <si>
    <t>（ジフテリア破
　傷風百日ぜき）</t>
    <rPh sb="6" eb="7">
      <t>ヤブ</t>
    </rPh>
    <rPh sb="9" eb="10">
      <t>キズ</t>
    </rPh>
    <rPh sb="10" eb="11">
      <t>カゼ</t>
    </rPh>
    <rPh sb="11" eb="13">
      <t>ヒャクニチ</t>
    </rPh>
    <phoneticPr fontId="4"/>
  </si>
  <si>
    <t>（ジフテリア
　破傷風）</t>
    <rPh sb="8" eb="11">
      <t>ハショウフウ</t>
    </rPh>
    <phoneticPr fontId="4"/>
  </si>
  <si>
    <t>（ジフテリア破傷風百日咳ポリオ）</t>
    <rPh sb="6" eb="9">
      <t>ハショウフウ</t>
    </rPh>
    <rPh sb="9" eb="12">
      <t>ヒャクニチゼキ</t>
    </rPh>
    <phoneticPr fontId="4"/>
  </si>
  <si>
    <t>平成16年度</t>
    <rPh sb="0" eb="2">
      <t>ヘイセイ</t>
    </rPh>
    <rPh sb="4" eb="6">
      <t>ネンド</t>
    </rPh>
    <phoneticPr fontId="4"/>
  </si>
  <si>
    <t>－</t>
    <phoneticPr fontId="4"/>
  </si>
  <si>
    <t>－</t>
  </si>
  <si>
    <t>－</t>
    <phoneticPr fontId="4"/>
  </si>
  <si>
    <t>令和元年度</t>
    <rPh sb="0" eb="1">
      <t>レイワ</t>
    </rPh>
    <rPh sb="1" eb="4">
      <t>ガンネンド</t>
    </rPh>
    <phoneticPr fontId="4"/>
  </si>
  <si>
    <t>（注）平成18年度以降は旧２町を含む。</t>
    <rPh sb="8" eb="9">
      <t>ド</t>
    </rPh>
    <rPh sb="9" eb="11">
      <t>イコウ</t>
    </rPh>
    <phoneticPr fontId="4"/>
  </si>
  <si>
    <t>資料：保健センター</t>
    <rPh sb="0" eb="2">
      <t>シリョウ</t>
    </rPh>
    <rPh sb="3" eb="5">
      <t>ホケン</t>
    </rPh>
    <phoneticPr fontId="4"/>
  </si>
  <si>
    <t>15-4　結核予防実施状況</t>
    <rPh sb="5" eb="9">
      <t>ケッカクヨボウ</t>
    </rPh>
    <rPh sb="9" eb="13">
      <t>ジッシジョウキョウ</t>
    </rPh>
    <phoneticPr fontId="4"/>
  </si>
  <si>
    <t>乳　幼　児</t>
    <rPh sb="0" eb="1">
      <t>チチ</t>
    </rPh>
    <rPh sb="2" eb="3">
      <t>ヨウ</t>
    </rPh>
    <rPh sb="4" eb="5">
      <t>コ</t>
    </rPh>
    <phoneticPr fontId="4"/>
  </si>
  <si>
    <t>住　　民</t>
    <rPh sb="0" eb="1">
      <t>ジュウ</t>
    </rPh>
    <rPh sb="3" eb="4">
      <t>タミ</t>
    </rPh>
    <phoneticPr fontId="4"/>
  </si>
  <si>
    <t>ﾂﾍﾞﾙｸﾘﾝ反応
実 施 人 員</t>
    <rPh sb="7" eb="9">
      <t>ハンノウ</t>
    </rPh>
    <rPh sb="10" eb="11">
      <t>　</t>
    </rPh>
    <rPh sb="12" eb="13">
      <t>　</t>
    </rPh>
    <rPh sb="14" eb="15">
      <t>　</t>
    </rPh>
    <phoneticPr fontId="4"/>
  </si>
  <si>
    <t>Ｂ Ｃ Ｇ
実施人員</t>
    <rPh sb="6" eb="8">
      <t>ジッシ</t>
    </rPh>
    <rPh sb="8" eb="10">
      <t>ジンイン</t>
    </rPh>
    <phoneticPr fontId="4"/>
  </si>
  <si>
    <t>間接撮影
実施人員</t>
    <rPh sb="0" eb="2">
      <t>カンセツ</t>
    </rPh>
    <rPh sb="2" eb="4">
      <t>サツエイ</t>
    </rPh>
    <rPh sb="5" eb="7">
      <t>ジッシ</t>
    </rPh>
    <rPh sb="7" eb="9">
      <t>ジンイン</t>
    </rPh>
    <phoneticPr fontId="4"/>
  </si>
  <si>
    <t>患者発見数</t>
    <rPh sb="0" eb="2">
      <t>カンジャ</t>
    </rPh>
    <rPh sb="2" eb="4">
      <t>ハッケン</t>
    </rPh>
    <rPh sb="4" eb="5">
      <t>スウ</t>
    </rPh>
    <phoneticPr fontId="4"/>
  </si>
  <si>
    <t>結核患者</t>
    <rPh sb="0" eb="4">
      <t>ケッカクカンジャ</t>
    </rPh>
    <phoneticPr fontId="4"/>
  </si>
  <si>
    <t>要注意者</t>
    <rPh sb="0" eb="4">
      <t>ヨウチュウイシャ</t>
    </rPh>
    <phoneticPr fontId="4"/>
  </si>
  <si>
    <t>令和元年度</t>
    <rPh sb="0" eb="1">
      <t>レイワ</t>
    </rPh>
    <rPh sb="1" eb="3">
      <t>ガンネン</t>
    </rPh>
    <rPh sb="3" eb="4">
      <t>ド</t>
    </rPh>
    <phoneticPr fontId="4"/>
  </si>
  <si>
    <t>15-5　健康増進事業実施状況</t>
    <rPh sb="5" eb="7">
      <t>ケンコウ</t>
    </rPh>
    <rPh sb="7" eb="9">
      <t>ゾウシン</t>
    </rPh>
    <rPh sb="9" eb="11">
      <t>ホケンジギョウ</t>
    </rPh>
    <rPh sb="11" eb="15">
      <t>ジッシジョウキョウ</t>
    </rPh>
    <phoneticPr fontId="4"/>
  </si>
  <si>
    <t>年　度</t>
    <rPh sb="0" eb="1">
      <t>トシ</t>
    </rPh>
    <rPh sb="2" eb="3">
      <t>タビ</t>
    </rPh>
    <phoneticPr fontId="4"/>
  </si>
  <si>
    <t>一般健康診査</t>
    <rPh sb="0" eb="2">
      <t>イッパン</t>
    </rPh>
    <rPh sb="2" eb="4">
      <t>ケンコウ</t>
    </rPh>
    <rPh sb="4" eb="5">
      <t>シン</t>
    </rPh>
    <rPh sb="5" eb="6">
      <t>サ</t>
    </rPh>
    <phoneticPr fontId="4"/>
  </si>
  <si>
    <t>胃がん検診</t>
    <rPh sb="0" eb="1">
      <t>イ</t>
    </rPh>
    <rPh sb="3" eb="5">
      <t>ケンシン</t>
    </rPh>
    <phoneticPr fontId="4"/>
  </si>
  <si>
    <t>子宮頸がん検診</t>
    <rPh sb="0" eb="2">
      <t>シキュウ</t>
    </rPh>
    <rPh sb="2" eb="3">
      <t>ケイ</t>
    </rPh>
    <rPh sb="5" eb="7">
      <t>ケンシン</t>
    </rPh>
    <phoneticPr fontId="4"/>
  </si>
  <si>
    <t>大腸がん検診</t>
    <rPh sb="0" eb="2">
      <t>ダイチョウ</t>
    </rPh>
    <rPh sb="4" eb="6">
      <t>ケンシン</t>
    </rPh>
    <phoneticPr fontId="4"/>
  </si>
  <si>
    <t>乳がん検診</t>
    <rPh sb="0" eb="1">
      <t>ニュウ</t>
    </rPh>
    <rPh sb="3" eb="5">
      <t>ケンシン</t>
    </rPh>
    <phoneticPr fontId="4"/>
  </si>
  <si>
    <t>肺がん検診</t>
    <rPh sb="0" eb="1">
      <t>ハイ</t>
    </rPh>
    <rPh sb="3" eb="5">
      <t>ケンシン</t>
    </rPh>
    <phoneticPr fontId="4"/>
  </si>
  <si>
    <t>前立腺がん検診</t>
    <rPh sb="0" eb="3">
      <t>ゼンリツセン</t>
    </rPh>
    <rPh sb="5" eb="7">
      <t>ケンシン</t>
    </rPh>
    <phoneticPr fontId="4"/>
  </si>
  <si>
    <t>成人歯科健診</t>
    <rPh sb="0" eb="2">
      <t>セイジン</t>
    </rPh>
    <rPh sb="2" eb="4">
      <t>シカ</t>
    </rPh>
    <rPh sb="4" eb="6">
      <t>ケンシン</t>
    </rPh>
    <phoneticPr fontId="4"/>
  </si>
  <si>
    <t>骨粗しょう症検診</t>
    <rPh sb="0" eb="1">
      <t>コツ</t>
    </rPh>
    <rPh sb="1" eb="2">
      <t>ソ</t>
    </rPh>
    <rPh sb="5" eb="6">
      <t>ショウ</t>
    </rPh>
    <rPh sb="6" eb="8">
      <t>ケンシン</t>
    </rPh>
    <phoneticPr fontId="4"/>
  </si>
  <si>
    <t>Ｃ型肝炎・肝炎
ウイルス検診</t>
    <rPh sb="1" eb="2">
      <t>ガタ</t>
    </rPh>
    <rPh sb="2" eb="4">
      <t>カンエン</t>
    </rPh>
    <rPh sb="5" eb="7">
      <t>カンエン</t>
    </rPh>
    <rPh sb="12" eb="14">
      <t>ケンシン</t>
    </rPh>
    <phoneticPr fontId="4"/>
  </si>
  <si>
    <t>受診者</t>
    <rPh sb="0" eb="3">
      <t>ジュシンシャ</t>
    </rPh>
    <phoneticPr fontId="4"/>
  </si>
  <si>
    <t>うち精密検査</t>
    <rPh sb="2" eb="6">
      <t>セイミツケンサ</t>
    </rPh>
    <phoneticPr fontId="4"/>
  </si>
  <si>
    <t xml:space="preserve">平成16年度 </t>
    <rPh sb="0" eb="2">
      <t>ヘイセイ</t>
    </rPh>
    <rPh sb="4" eb="6">
      <t>ネンド</t>
    </rPh>
    <phoneticPr fontId="4"/>
  </si>
  <si>
    <t>-</t>
    <phoneticPr fontId="4"/>
  </si>
  <si>
    <t>令和元年度</t>
    <rPh sb="0" eb="1">
      <t>レイワ</t>
    </rPh>
    <rPh sb="1" eb="4">
      <t>ガンネンド</t>
    </rPh>
    <phoneticPr fontId="4"/>
  </si>
  <si>
    <t>（注）一般健康診査は、平成20年度から「成人健康診査」として18～39歳を対象に実施。</t>
    <rPh sb="3" eb="5">
      <t>イッパン</t>
    </rPh>
    <rPh sb="5" eb="7">
      <t>ケンコウ</t>
    </rPh>
    <rPh sb="7" eb="9">
      <t>シンサ</t>
    </rPh>
    <rPh sb="11" eb="13">
      <t>ヘイセイ</t>
    </rPh>
    <rPh sb="15" eb="17">
      <t>ネンド</t>
    </rPh>
    <rPh sb="20" eb="22">
      <t>セイジン</t>
    </rPh>
    <rPh sb="22" eb="24">
      <t>ケンコウ</t>
    </rPh>
    <rPh sb="24" eb="26">
      <t>シンサ</t>
    </rPh>
    <rPh sb="40" eb="42">
      <t>ジッシ</t>
    </rPh>
    <phoneticPr fontId="4"/>
  </si>
  <si>
    <t>15-6　妊婦・乳幼児健康診査受診者数</t>
    <rPh sb="5" eb="7">
      <t>ニンプ</t>
    </rPh>
    <rPh sb="8" eb="11">
      <t>ニュウヨウジ</t>
    </rPh>
    <rPh sb="11" eb="13">
      <t>ケンコウ</t>
    </rPh>
    <rPh sb="13" eb="15">
      <t>シンサ</t>
    </rPh>
    <rPh sb="15" eb="18">
      <t>ジュシンシャ</t>
    </rPh>
    <rPh sb="18" eb="19">
      <t>スウ</t>
    </rPh>
    <phoneticPr fontId="4"/>
  </si>
  <si>
    <t>妊　　婦
（のべ人数）</t>
    <rPh sb="0" eb="1">
      <t>ニン</t>
    </rPh>
    <rPh sb="3" eb="4">
      <t>フ</t>
    </rPh>
    <rPh sb="8" eb="10">
      <t>ニンズウ</t>
    </rPh>
    <phoneticPr fontId="4"/>
  </si>
  <si>
    <t>4か月児</t>
    <rPh sb="2" eb="3">
      <t>ゲツ</t>
    </rPh>
    <rPh sb="3" eb="4">
      <t>ジ</t>
    </rPh>
    <phoneticPr fontId="4"/>
  </si>
  <si>
    <t>10か月児</t>
    <rPh sb="3" eb="4">
      <t>ゲツ</t>
    </rPh>
    <rPh sb="4" eb="5">
      <t>ジ</t>
    </rPh>
    <phoneticPr fontId="4"/>
  </si>
  <si>
    <t>1歳6か月児</t>
    <rPh sb="1" eb="2">
      <t>サイ</t>
    </rPh>
    <rPh sb="4" eb="5">
      <t>ゲツ</t>
    </rPh>
    <rPh sb="5" eb="6">
      <t>ジ</t>
    </rPh>
    <phoneticPr fontId="4"/>
  </si>
  <si>
    <t>3　歳　児</t>
    <rPh sb="2" eb="3">
      <t>サイ</t>
    </rPh>
    <rPh sb="4" eb="5">
      <t>ジ</t>
    </rPh>
    <phoneticPr fontId="4"/>
  </si>
  <si>
    <t>平成18年度</t>
    <rPh sb="0" eb="2">
      <t>ヘイセイ</t>
    </rPh>
    <rPh sb="4" eb="5">
      <t>ネン</t>
    </rPh>
    <rPh sb="5" eb="6">
      <t>ド</t>
    </rPh>
    <phoneticPr fontId="4"/>
  </si>
  <si>
    <t>（注）平成18年度以降は旧２町を含む。</t>
  </si>
  <si>
    <t>15-7　原因別の死亡者状況</t>
    <rPh sb="5" eb="14">
      <t>ゲンインベツシボウシャジョウキョウ</t>
    </rPh>
    <phoneticPr fontId="4"/>
  </si>
  <si>
    <t>死亡</t>
    <rPh sb="0" eb="2">
      <t>シボウ</t>
    </rPh>
    <phoneticPr fontId="4"/>
  </si>
  <si>
    <t>第１位</t>
    <rPh sb="0" eb="3">
      <t>ダイ１イ</t>
    </rPh>
    <phoneticPr fontId="4"/>
  </si>
  <si>
    <t>第２位</t>
    <rPh sb="0" eb="3">
      <t>ダイ２イ</t>
    </rPh>
    <phoneticPr fontId="4"/>
  </si>
  <si>
    <t>第３位</t>
    <rPh sb="0" eb="3">
      <t>ダイ３イ</t>
    </rPh>
    <phoneticPr fontId="4"/>
  </si>
  <si>
    <t>第４位</t>
    <rPh sb="0" eb="3">
      <t>ダイ４イ</t>
    </rPh>
    <phoneticPr fontId="4"/>
  </si>
  <si>
    <t>第５位</t>
    <rPh sb="0" eb="3">
      <t>ダイ５イ</t>
    </rPh>
    <phoneticPr fontId="4"/>
  </si>
  <si>
    <t>総数</t>
    <rPh sb="0" eb="2">
      <t>ソウスウ</t>
    </rPh>
    <phoneticPr fontId="4"/>
  </si>
  <si>
    <t>死因</t>
    <rPh sb="0" eb="2">
      <t>シイン</t>
    </rPh>
    <phoneticPr fontId="4"/>
  </si>
  <si>
    <t>死亡数</t>
    <rPh sb="0" eb="3">
      <t>シボウスウ</t>
    </rPh>
    <phoneticPr fontId="4"/>
  </si>
  <si>
    <t>悪性新生物</t>
  </si>
  <si>
    <t>心　疾　患</t>
  </si>
  <si>
    <t>脳血管疾患</t>
  </si>
  <si>
    <t>肺　　炎</t>
  </si>
  <si>
    <t>不慮の事故有害作用</t>
  </si>
  <si>
    <t>　11</t>
    <phoneticPr fontId="4"/>
  </si>
  <si>
    <t>〃</t>
  </si>
  <si>
    <t>　13</t>
  </si>
  <si>
    <t>　14</t>
  </si>
  <si>
    <t>　15</t>
  </si>
  <si>
    <t xml:space="preserve">  16</t>
    <phoneticPr fontId="4"/>
  </si>
  <si>
    <t xml:space="preserve">  17</t>
    <phoneticPr fontId="4"/>
  </si>
  <si>
    <t xml:space="preserve">  18</t>
    <phoneticPr fontId="4"/>
  </si>
  <si>
    <t xml:space="preserve">  19</t>
    <phoneticPr fontId="4"/>
  </si>
  <si>
    <t xml:space="preserve">  20</t>
    <phoneticPr fontId="4"/>
  </si>
  <si>
    <t>〃</t>
    <phoneticPr fontId="4"/>
  </si>
  <si>
    <t xml:space="preserve">  21</t>
    <phoneticPr fontId="4"/>
  </si>
  <si>
    <t xml:space="preserve">  22</t>
  </si>
  <si>
    <t xml:space="preserve">  23</t>
  </si>
  <si>
    <t xml:space="preserve">  24</t>
  </si>
  <si>
    <t>老    衰</t>
    <rPh sb="0" eb="1">
      <t>ロウ</t>
    </rPh>
    <rPh sb="5" eb="6">
      <t>オトロ</t>
    </rPh>
    <phoneticPr fontId="4"/>
  </si>
  <si>
    <t xml:space="preserve">  25</t>
  </si>
  <si>
    <t xml:space="preserve">  26</t>
  </si>
  <si>
    <t xml:space="preserve">  27</t>
  </si>
  <si>
    <t>老    衰</t>
    <rPh sb="0" eb="1">
      <t>ロウ</t>
    </rPh>
    <rPh sb="5" eb="6">
      <t>スイ</t>
    </rPh>
    <phoneticPr fontId="4"/>
  </si>
  <si>
    <t xml:space="preserve">  28</t>
  </si>
  <si>
    <t>肺　　炎</t>
    <rPh sb="0" eb="1">
      <t>ハイ</t>
    </rPh>
    <rPh sb="3" eb="4">
      <t>ホノオ</t>
    </rPh>
    <phoneticPr fontId="4"/>
  </si>
  <si>
    <t>老　　衰</t>
    <rPh sb="0" eb="1">
      <t>ロウ</t>
    </rPh>
    <rPh sb="3" eb="4">
      <t>スイ</t>
    </rPh>
    <phoneticPr fontId="4"/>
  </si>
  <si>
    <t xml:space="preserve">  29</t>
  </si>
  <si>
    <t xml:space="preserve">  30</t>
  </si>
  <si>
    <t>令和元年</t>
    <rPh sb="0" eb="1">
      <t>レイワ</t>
    </rPh>
    <rPh sb="1" eb="3">
      <t>ガンネン</t>
    </rPh>
    <phoneticPr fontId="4"/>
  </si>
  <si>
    <t>15-8　食品関係施設数</t>
    <rPh sb="5" eb="7">
      <t>ショクヒン</t>
    </rPh>
    <rPh sb="7" eb="9">
      <t>カンケイ</t>
    </rPh>
    <rPh sb="9" eb="12">
      <t>シセツスウ</t>
    </rPh>
    <phoneticPr fontId="4"/>
  </si>
  <si>
    <t>各年度末現在</t>
    <rPh sb="0" eb="1">
      <t>カク</t>
    </rPh>
    <rPh sb="1" eb="4">
      <t>ネンドマツ</t>
    </rPh>
    <rPh sb="4" eb="6">
      <t>ゲンザイ</t>
    </rPh>
    <phoneticPr fontId="4"/>
  </si>
  <si>
    <t>区分</t>
    <rPh sb="0" eb="2">
      <t>クブン</t>
    </rPh>
    <phoneticPr fontId="4"/>
  </si>
  <si>
    <t>平成16年度</t>
    <phoneticPr fontId="4"/>
  </si>
  <si>
    <t>平成17年度</t>
    <phoneticPr fontId="4"/>
  </si>
  <si>
    <t>平成18年度</t>
    <phoneticPr fontId="4"/>
  </si>
  <si>
    <t>平成19年度</t>
    <phoneticPr fontId="4"/>
  </si>
  <si>
    <t>平成20年度</t>
    <phoneticPr fontId="4"/>
  </si>
  <si>
    <t>平成21年度</t>
    <phoneticPr fontId="4"/>
  </si>
  <si>
    <t>平成22年度</t>
    <phoneticPr fontId="4"/>
  </si>
  <si>
    <t>平成23年度</t>
    <phoneticPr fontId="4"/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</si>
  <si>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</si>
  <si>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</si>
  <si>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</si>
  <si>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</si>
  <si>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</si>
  <si>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</si>
  <si>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</si>
  <si>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5">
      <t>ガンネンド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</si>
  <si>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</si>
  <si>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</si>
  <si>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飲食店営業</t>
    <rPh sb="0" eb="3">
      <t>インショクテン</t>
    </rPh>
    <rPh sb="3" eb="5">
      <t>エイギョウ</t>
    </rPh>
    <phoneticPr fontId="4"/>
  </si>
  <si>
    <t>菓子製造業</t>
    <rPh sb="0" eb="2">
      <t>カシ</t>
    </rPh>
    <rPh sb="2" eb="4">
      <t>セイゾウ</t>
    </rPh>
    <rPh sb="4" eb="5">
      <t>ギョウ</t>
    </rPh>
    <phoneticPr fontId="4"/>
  </si>
  <si>
    <t>乳処理業</t>
    <rPh sb="0" eb="1">
      <t>ニュウ</t>
    </rPh>
    <rPh sb="1" eb="3">
      <t>ショリ</t>
    </rPh>
    <rPh sb="3" eb="4">
      <t>ギョウ</t>
    </rPh>
    <phoneticPr fontId="4"/>
  </si>
  <si>
    <t>乳製品製造業</t>
    <rPh sb="0" eb="3">
      <t>ニュウセイヒン</t>
    </rPh>
    <rPh sb="3" eb="6">
      <t>セイゾウギョウ</t>
    </rPh>
    <phoneticPr fontId="4"/>
  </si>
  <si>
    <t>魚介類販売業</t>
    <rPh sb="0" eb="3">
      <t>ギョカイルイ</t>
    </rPh>
    <rPh sb="3" eb="6">
      <t>ハンバイギョウ</t>
    </rPh>
    <phoneticPr fontId="4"/>
  </si>
  <si>
    <t>魚介類せり売営業</t>
    <rPh sb="0" eb="3">
      <t>ギョカイルイ</t>
    </rPh>
    <rPh sb="5" eb="6">
      <t>ウ</t>
    </rPh>
    <rPh sb="6" eb="8">
      <t>エイギョウ</t>
    </rPh>
    <phoneticPr fontId="4"/>
  </si>
  <si>
    <t>魚肉ねり製品製造業</t>
    <rPh sb="0" eb="2">
      <t>ギョニク</t>
    </rPh>
    <rPh sb="4" eb="6">
      <t>セイヒン</t>
    </rPh>
    <rPh sb="6" eb="9">
      <t>セイゾウギョウ</t>
    </rPh>
    <phoneticPr fontId="4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</si>
  <si>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4"/>
  </si>
  <si>
    <t>かん詰又はびん詰製造業</t>
    <rPh sb="2" eb="3">
      <t>ツ</t>
    </rPh>
    <rPh sb="3" eb="4">
      <t>マタ</t>
    </rPh>
    <rPh sb="7" eb="8">
      <t>ツ</t>
    </rPh>
    <rPh sb="8" eb="11">
      <t>セイゾウギョウ</t>
    </rPh>
    <phoneticPr fontId="4"/>
  </si>
  <si>
    <t>喫茶店営業</t>
    <rPh sb="0" eb="3">
      <t>キッサテン</t>
    </rPh>
    <rPh sb="3" eb="5">
      <t>エイギョウ</t>
    </rPh>
    <phoneticPr fontId="4"/>
  </si>
  <si>
    <t>あん類製造業</t>
    <rPh sb="2" eb="3">
      <t>ルイ</t>
    </rPh>
    <rPh sb="3" eb="6">
      <t>セイゾウギョウ</t>
    </rPh>
    <phoneticPr fontId="4"/>
  </si>
  <si>
    <t>アイスクリーム類製造業</t>
    <rPh sb="7" eb="8">
      <t>ルイ</t>
    </rPh>
    <rPh sb="8" eb="11">
      <t>セイゾウギョウ</t>
    </rPh>
    <phoneticPr fontId="4"/>
  </si>
  <si>
    <t>乳類販売業</t>
    <rPh sb="0" eb="1">
      <t>ニュウ</t>
    </rPh>
    <rPh sb="1" eb="2">
      <t>ルイ</t>
    </rPh>
    <rPh sb="2" eb="5">
      <t>ハンバイギョウ</t>
    </rPh>
    <phoneticPr fontId="4"/>
  </si>
  <si>
    <t>食肉処理業</t>
    <rPh sb="0" eb="2">
      <t>ショクニク</t>
    </rPh>
    <rPh sb="2" eb="4">
      <t>ショリ</t>
    </rPh>
    <rPh sb="4" eb="5">
      <t>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</si>
  <si>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</si>
  <si>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食肉製品製造業</t>
    <rPh sb="0" eb="2">
      <t>ショクニク</t>
    </rPh>
    <rPh sb="2" eb="4">
      <t>セイヒン</t>
    </rPh>
    <rPh sb="4" eb="7">
      <t>セイゾウギョウ</t>
    </rPh>
    <phoneticPr fontId="4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</si>
  <si>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4"/>
  </si>
  <si>
    <t>食用油脂製造業</t>
    <rPh sb="0" eb="2">
      <t>ショクヨウ</t>
    </rPh>
    <rPh sb="2" eb="4">
      <t>ユシ</t>
    </rPh>
    <rPh sb="4" eb="7">
      <t>セイゾウギョウ</t>
    </rPh>
    <phoneticPr fontId="4"/>
  </si>
  <si>
    <t>みそ製造業</t>
    <rPh sb="2" eb="5">
      <t>セイゾウギョウ</t>
    </rPh>
    <phoneticPr fontId="4"/>
  </si>
  <si>
    <t>しょうゆ製造業</t>
    <rPh sb="4" eb="7">
      <t>セイゾウギョウ</t>
    </rPh>
    <phoneticPr fontId="4"/>
  </si>
  <si>
    <t>ソース類製造業</t>
    <rPh sb="3" eb="4">
      <t>ルイ</t>
    </rPh>
    <rPh sb="4" eb="7">
      <t>セイゾウギョウ</t>
    </rPh>
    <phoneticPr fontId="4"/>
  </si>
  <si>
    <t>酒類製造業</t>
    <rPh sb="0" eb="2">
      <t>シュルイ</t>
    </rPh>
    <rPh sb="2" eb="5">
      <t>セイゾウギョウ</t>
    </rPh>
    <phoneticPr fontId="4"/>
  </si>
  <si>
    <t>豆腐製造業</t>
    <rPh sb="0" eb="2">
      <t>トウフ</t>
    </rPh>
    <rPh sb="2" eb="5">
      <t>セイゾウギョウ</t>
    </rPh>
    <phoneticPr fontId="4"/>
  </si>
  <si>
    <t>めん類製造業</t>
    <rPh sb="2" eb="3">
      <t>メンルイ</t>
    </rPh>
    <rPh sb="3" eb="6">
      <t>セイゾウギョウ</t>
    </rPh>
    <phoneticPr fontId="4"/>
  </si>
  <si>
    <t>添加物製造業</t>
    <rPh sb="0" eb="3">
      <t>テンカブツ</t>
    </rPh>
    <rPh sb="3" eb="6">
      <t>セイゾウギョウ</t>
    </rPh>
    <phoneticPr fontId="4"/>
  </si>
  <si>
    <t>清涼飲料水製造業</t>
    <rPh sb="0" eb="5">
      <t>セイリョウインリョウスイ</t>
    </rPh>
    <rPh sb="5" eb="8">
      <t>セイゾウギョウ</t>
    </rPh>
    <phoneticPr fontId="4"/>
  </si>
  <si>
    <t>氷雪製造業</t>
    <rPh sb="0" eb="2">
      <t>ヒョウセツ</t>
    </rPh>
    <rPh sb="2" eb="5">
      <t>セイゾウギョウ</t>
    </rPh>
    <phoneticPr fontId="4"/>
  </si>
  <si>
    <t>氷雪販売業</t>
    <rPh sb="0" eb="2">
      <t>ヒョウセツ</t>
    </rPh>
    <rPh sb="2" eb="5">
      <t>ハンバイギョウ</t>
    </rPh>
    <phoneticPr fontId="4"/>
  </si>
  <si>
    <t>集乳業</t>
    <rPh sb="0" eb="1">
      <t>シュウ</t>
    </rPh>
    <rPh sb="1" eb="3">
      <t>ニュウギョウ</t>
    </rPh>
    <phoneticPr fontId="4"/>
  </si>
  <si>
    <t>納豆製造業</t>
    <rPh sb="0" eb="2">
      <t>ナットウ</t>
    </rPh>
    <rPh sb="2" eb="5">
      <t>セイゾウギョウ</t>
    </rPh>
    <phoneticPr fontId="4"/>
  </si>
  <si>
    <t>総計</t>
    <rPh sb="0" eb="1">
      <t>ソウ</t>
    </rPh>
    <rPh sb="1" eb="2">
      <t>ケイ</t>
    </rPh>
    <phoneticPr fontId="4"/>
  </si>
  <si>
    <t>（注）平成17年度以降は旧２町を含む。</t>
    <rPh sb="8" eb="9">
      <t>ド</t>
    </rPh>
    <rPh sb="9" eb="11">
      <t>イコウ</t>
    </rPh>
    <phoneticPr fontId="4"/>
  </si>
  <si>
    <t>15-9　環境衛生関係施設数</t>
    <rPh sb="5" eb="7">
      <t>カンキョウ</t>
    </rPh>
    <rPh sb="7" eb="9">
      <t>エイセイ</t>
    </rPh>
    <rPh sb="9" eb="11">
      <t>カンケイ</t>
    </rPh>
    <rPh sb="11" eb="13">
      <t>シセツ</t>
    </rPh>
    <rPh sb="13" eb="14">
      <t>スウ</t>
    </rPh>
    <phoneticPr fontId="4"/>
  </si>
  <si>
    <t>区分</t>
    <rPh sb="0" eb="1">
      <t>ク</t>
    </rPh>
    <rPh sb="1" eb="2">
      <t>ブン</t>
    </rPh>
    <phoneticPr fontId="4"/>
  </si>
  <si>
    <t>営業関係施設</t>
    <rPh sb="0" eb="2">
      <t>エイギョウ</t>
    </rPh>
    <rPh sb="2" eb="4">
      <t>カンケイ</t>
    </rPh>
    <rPh sb="4" eb="6">
      <t>シセツ</t>
    </rPh>
    <phoneticPr fontId="4"/>
  </si>
  <si>
    <t>その他</t>
    <rPh sb="0" eb="3">
      <t>ソノタ</t>
    </rPh>
    <phoneticPr fontId="4"/>
  </si>
  <si>
    <t>理容所</t>
    <rPh sb="0" eb="1">
      <t>リ</t>
    </rPh>
    <rPh sb="1" eb="2">
      <t>カタチ</t>
    </rPh>
    <rPh sb="2" eb="3">
      <t>ジョ</t>
    </rPh>
    <phoneticPr fontId="4"/>
  </si>
  <si>
    <t>美容所</t>
    <rPh sb="0" eb="1">
      <t>ビ</t>
    </rPh>
    <rPh sb="1" eb="2">
      <t>カタチ</t>
    </rPh>
    <rPh sb="2" eb="3">
      <t>ジョ</t>
    </rPh>
    <phoneticPr fontId="4"/>
  </si>
  <si>
    <t>クリーニング所</t>
    <rPh sb="0" eb="7">
      <t>クリーニングショ</t>
    </rPh>
    <phoneticPr fontId="4"/>
  </si>
  <si>
    <t>旅館等</t>
    <rPh sb="0" eb="1">
      <t>タビ</t>
    </rPh>
    <rPh sb="1" eb="2">
      <t>カン</t>
    </rPh>
    <rPh sb="2" eb="3">
      <t>トウ</t>
    </rPh>
    <phoneticPr fontId="4"/>
  </si>
  <si>
    <t>公衆浴場</t>
    <rPh sb="0" eb="1">
      <t>オオヤケ</t>
    </rPh>
    <rPh sb="1" eb="2">
      <t>シュウ</t>
    </rPh>
    <rPh sb="2" eb="3">
      <t>ヨク</t>
    </rPh>
    <rPh sb="3" eb="4">
      <t>バ</t>
    </rPh>
    <phoneticPr fontId="4"/>
  </si>
  <si>
    <t>興行場</t>
    <rPh sb="0" eb="1">
      <t>キョウ</t>
    </rPh>
    <rPh sb="1" eb="2">
      <t>ギョウ</t>
    </rPh>
    <rPh sb="2" eb="3">
      <t>ジョウ</t>
    </rPh>
    <phoneticPr fontId="4"/>
  </si>
  <si>
    <t>墓地</t>
    <rPh sb="0" eb="2">
      <t>ボチ</t>
    </rPh>
    <phoneticPr fontId="4"/>
  </si>
  <si>
    <t>火葬場</t>
    <rPh sb="0" eb="3">
      <t>カソウバ</t>
    </rPh>
    <phoneticPr fontId="4"/>
  </si>
  <si>
    <t>納骨堂</t>
    <rPh sb="0" eb="3">
      <t>ノウコツドウ</t>
    </rPh>
    <phoneticPr fontId="4"/>
  </si>
  <si>
    <t>特定
建築物</t>
    <rPh sb="0" eb="1">
      <t>トク</t>
    </rPh>
    <rPh sb="1" eb="2">
      <t>サダム</t>
    </rPh>
    <rPh sb="3" eb="4">
      <t>タツル</t>
    </rPh>
    <rPh sb="4" eb="5">
      <t>チク</t>
    </rPh>
    <rPh sb="5" eb="6">
      <t>ブツ</t>
    </rPh>
    <phoneticPr fontId="4"/>
  </si>
  <si>
    <t>プール</t>
    <phoneticPr fontId="4"/>
  </si>
  <si>
    <t>一般</t>
    <phoneticPr fontId="4"/>
  </si>
  <si>
    <t>取次</t>
    <phoneticPr fontId="4"/>
  </si>
  <si>
    <t>ホテル、
旅館</t>
    <phoneticPr fontId="4"/>
  </si>
  <si>
    <t>簡易
宿所</t>
    <phoneticPr fontId="4"/>
  </si>
  <si>
    <t>その他</t>
    <phoneticPr fontId="4"/>
  </si>
  <si>
    <t>映画館</t>
    <phoneticPr fontId="4"/>
  </si>
  <si>
    <t>スポーツ
施設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</si>
  <si>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</si>
  <si>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15-10　ごみ処理状況</t>
    <rPh sb="6" eb="12">
      <t>ゴミショリジョウキョウ</t>
    </rPh>
    <phoneticPr fontId="4"/>
  </si>
  <si>
    <t>(単位：t)</t>
    <rPh sb="1" eb="3">
      <t>タンイ</t>
    </rPh>
    <phoneticPr fontId="4"/>
  </si>
  <si>
    <t>ご　み　の　種　類　別</t>
    <rPh sb="6" eb="7">
      <t>タネ</t>
    </rPh>
    <rPh sb="8" eb="9">
      <t>タグイ</t>
    </rPh>
    <rPh sb="10" eb="11">
      <t>ベツ</t>
    </rPh>
    <phoneticPr fontId="4"/>
  </si>
  <si>
    <t>処　理　内　訳</t>
    <rPh sb="0" eb="1">
      <t>トコロ</t>
    </rPh>
    <rPh sb="2" eb="3">
      <t>リ</t>
    </rPh>
    <rPh sb="4" eb="5">
      <t>ウチ</t>
    </rPh>
    <rPh sb="6" eb="7">
      <t>ヤク</t>
    </rPh>
    <phoneticPr fontId="4"/>
  </si>
  <si>
    <t>総　量</t>
    <rPh sb="0" eb="1">
      <t>フサ</t>
    </rPh>
    <rPh sb="2" eb="3">
      <t>リョウ</t>
    </rPh>
    <phoneticPr fontId="4"/>
  </si>
  <si>
    <t>可燃物</t>
    <rPh sb="0" eb="3">
      <t>カネンブツ</t>
    </rPh>
    <phoneticPr fontId="4"/>
  </si>
  <si>
    <t>不燃物</t>
    <rPh sb="0" eb="3">
      <t>フネンブツ</t>
    </rPh>
    <phoneticPr fontId="4"/>
  </si>
  <si>
    <t>粗　大</t>
    <rPh sb="0" eb="1">
      <t>ホボ</t>
    </rPh>
    <rPh sb="2" eb="3">
      <t>ダイ</t>
    </rPh>
    <phoneticPr fontId="4"/>
  </si>
  <si>
    <t>空きびん</t>
    <rPh sb="0" eb="1">
      <t>ア</t>
    </rPh>
    <phoneticPr fontId="4"/>
  </si>
  <si>
    <t>空き缶</t>
    <rPh sb="0" eb="3">
      <t>アキカン</t>
    </rPh>
    <phoneticPr fontId="4"/>
  </si>
  <si>
    <t>ﾍﾟｯﾄﾎﾞﾄﾙ</t>
    <phoneticPr fontId="4"/>
  </si>
  <si>
    <t>ﾌﾟﾗｽﾁｯｸ</t>
    <phoneticPr fontId="4"/>
  </si>
  <si>
    <t>白色ﾄﾚｲ</t>
    <rPh sb="0" eb="2">
      <t>シロイロ</t>
    </rPh>
    <phoneticPr fontId="4"/>
  </si>
  <si>
    <t>焼　却</t>
    <rPh sb="0" eb="1">
      <t>ヤキ</t>
    </rPh>
    <rPh sb="2" eb="3">
      <t>キャク</t>
    </rPh>
    <phoneticPr fontId="4"/>
  </si>
  <si>
    <t>破　砕</t>
    <rPh sb="0" eb="1">
      <t>ヤブ</t>
    </rPh>
    <rPh sb="2" eb="3">
      <t>クダ</t>
    </rPh>
    <phoneticPr fontId="4"/>
  </si>
  <si>
    <t>再利用</t>
    <rPh sb="0" eb="3">
      <t>サイリヨウ</t>
    </rPh>
    <phoneticPr fontId="4"/>
  </si>
  <si>
    <t>令和元年度</t>
  </si>
  <si>
    <t>（注）平成17年度以降は旧２町を含む。</t>
    <rPh sb="8" eb="9">
      <t>ド</t>
    </rPh>
    <phoneticPr fontId="4"/>
  </si>
  <si>
    <t>資料：クリーンセンター</t>
    <rPh sb="0" eb="2">
      <t>シリョウ</t>
    </rPh>
    <phoneticPr fontId="4"/>
  </si>
  <si>
    <t>15-11　し尿処理状況</t>
    <rPh sb="6" eb="8">
      <t>シニョウ</t>
    </rPh>
    <rPh sb="8" eb="10">
      <t>ショリ</t>
    </rPh>
    <rPh sb="10" eb="12">
      <t>ジョウキョウ</t>
    </rPh>
    <phoneticPr fontId="4"/>
  </si>
  <si>
    <t>(単位：kl)</t>
    <rPh sb="1" eb="3">
      <t>タンイ</t>
    </rPh>
    <phoneticPr fontId="4"/>
  </si>
  <si>
    <t>し　尿</t>
    <rPh sb="2" eb="3">
      <t>ニョウ</t>
    </rPh>
    <phoneticPr fontId="4"/>
  </si>
  <si>
    <t>浄化槽
汚　泥</t>
    <rPh sb="0" eb="3">
      <t>ジョウカソウ</t>
    </rPh>
    <rPh sb="4" eb="5">
      <t>キタナ</t>
    </rPh>
    <rPh sb="6" eb="7">
      <t>ドロ</t>
    </rPh>
    <phoneticPr fontId="4"/>
  </si>
  <si>
    <t>資料：環境衛生課</t>
    <rPh sb="0" eb="2">
      <t>シリョウ</t>
    </rPh>
    <rPh sb="3" eb="8">
      <t>カンキョウエイセイカ</t>
    </rPh>
    <phoneticPr fontId="4"/>
  </si>
  <si>
    <t>15-12　急患医療センター利用状況</t>
    <rPh sb="6" eb="18">
      <t>キュウカンイリョウセンターリヨウジョウキョウ</t>
    </rPh>
    <phoneticPr fontId="4"/>
  </si>
  <si>
    <t>(単位：日、人)</t>
    <rPh sb="1" eb="3">
      <t>タンイ</t>
    </rPh>
    <rPh sb="4" eb="5">
      <t>ニチ</t>
    </rPh>
    <rPh sb="6" eb="7">
      <t>ニン</t>
    </rPh>
    <phoneticPr fontId="4"/>
  </si>
  <si>
    <t>診療日数</t>
    <rPh sb="0" eb="2">
      <t>シンリョウ</t>
    </rPh>
    <rPh sb="2" eb="4">
      <t>ニッスウ</t>
    </rPh>
    <phoneticPr fontId="4"/>
  </si>
  <si>
    <t>診　療　人　員</t>
    <rPh sb="0" eb="1">
      <t>ミ</t>
    </rPh>
    <rPh sb="2" eb="3">
      <t>リョウ</t>
    </rPh>
    <rPh sb="4" eb="5">
      <t>ヒト</t>
    </rPh>
    <rPh sb="6" eb="7">
      <t>イン</t>
    </rPh>
    <phoneticPr fontId="4"/>
  </si>
  <si>
    <t>内　科</t>
    <rPh sb="0" eb="1">
      <t>ウチ</t>
    </rPh>
    <rPh sb="2" eb="3">
      <t>カ</t>
    </rPh>
    <phoneticPr fontId="4"/>
  </si>
  <si>
    <t>小児科</t>
    <rPh sb="0" eb="3">
      <t>ショウニカ</t>
    </rPh>
    <phoneticPr fontId="4"/>
  </si>
  <si>
    <t>計</t>
    <rPh sb="0" eb="1">
      <t>ケイ</t>
    </rPh>
    <phoneticPr fontId="4"/>
  </si>
  <si>
    <t>令和元年度</t>
    <rPh sb="0" eb="1">
      <t>レイワ</t>
    </rPh>
    <rPh sb="1" eb="4">
      <t>ガンネンド</t>
    </rPh>
    <phoneticPr fontId="4"/>
  </si>
  <si>
    <t>15-13　市民病院科別入院・外来患者の状況</t>
    <rPh sb="6" eb="8">
      <t>シミン</t>
    </rPh>
    <rPh sb="8" eb="10">
      <t>ビョウイン</t>
    </rPh>
    <rPh sb="10" eb="11">
      <t>カ</t>
    </rPh>
    <rPh sb="11" eb="12">
      <t>ベツ</t>
    </rPh>
    <rPh sb="12" eb="14">
      <t>ニュウイン</t>
    </rPh>
    <rPh sb="15" eb="17">
      <t>ガイライ</t>
    </rPh>
    <rPh sb="17" eb="19">
      <t>カンジャ</t>
    </rPh>
    <rPh sb="20" eb="22">
      <t>ジョウキョウ</t>
    </rPh>
    <phoneticPr fontId="4"/>
  </si>
  <si>
    <t>（１）　入　　院</t>
    <rPh sb="4" eb="5">
      <t>イリ</t>
    </rPh>
    <rPh sb="7" eb="8">
      <t>イン</t>
    </rPh>
    <phoneticPr fontId="4"/>
  </si>
  <si>
    <t>科　　名</t>
    <rPh sb="0" eb="1">
      <t>カ</t>
    </rPh>
    <rPh sb="3" eb="4">
      <t>メイ</t>
    </rPh>
    <phoneticPr fontId="4"/>
  </si>
  <si>
    <t>平成16年度</t>
  </si>
  <si>
    <t>平成21年度</t>
  </si>
  <si>
    <t>平成22年度</t>
  </si>
  <si>
    <t>平成23年度</t>
  </si>
  <si>
    <t>平成25年度</t>
    <phoneticPr fontId="4"/>
  </si>
  <si>
    <t>平成26年度</t>
    <phoneticPr fontId="4"/>
  </si>
  <si>
    <t>令和2年度</t>
    <rPh sb="0" eb="2">
      <t>レイワ</t>
    </rPh>
    <phoneticPr fontId="4"/>
  </si>
  <si>
    <t>令和4年度</t>
    <rPh sb="0" eb="2">
      <t>レイワ</t>
    </rPh>
    <rPh sb="3" eb="5">
      <t>ネンド</t>
    </rPh>
    <phoneticPr fontId="4"/>
  </si>
  <si>
    <t>総合内科</t>
    <rPh sb="0" eb="2">
      <t>ソウゴウ</t>
    </rPh>
    <rPh sb="2" eb="4">
      <t>ナイカ</t>
    </rPh>
    <phoneticPr fontId="4"/>
  </si>
  <si>
    <t>糖尿病・腎臓内科</t>
    <rPh sb="0" eb="3">
      <t>トウニョウビョウ</t>
    </rPh>
    <rPh sb="4" eb="6">
      <t>ジンゾウ</t>
    </rPh>
    <rPh sb="6" eb="8">
      <t>ナイカ</t>
    </rPh>
    <phoneticPr fontId="4"/>
  </si>
  <si>
    <t>血液内科</t>
    <rPh sb="0" eb="2">
      <t>ケツエキ</t>
    </rPh>
    <rPh sb="2" eb="4">
      <t>ナイカ</t>
    </rPh>
    <phoneticPr fontId="4"/>
  </si>
  <si>
    <t>神経内科</t>
    <rPh sb="0" eb="2">
      <t>シンケイ</t>
    </rPh>
    <rPh sb="2" eb="4">
      <t>ナイカ</t>
    </rPh>
    <phoneticPr fontId="4"/>
  </si>
  <si>
    <t>消化器内科</t>
    <rPh sb="0" eb="2">
      <t>ショウカ</t>
    </rPh>
    <rPh sb="2" eb="3">
      <t>キ</t>
    </rPh>
    <rPh sb="4" eb="5">
      <t>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</si>
  <si>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</si>
  <si>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4" eb="5">
      <t>カ</t>
    </rPh>
    <phoneticPr fontId="4"/>
  </si>
  <si>
    <t>第２小児科</t>
    <rPh sb="0" eb="1">
      <t>ダイ</t>
    </rPh>
    <rPh sb="2" eb="5">
      <t>ショウニカ</t>
    </rPh>
    <phoneticPr fontId="4"/>
  </si>
  <si>
    <t>外科</t>
    <rPh sb="0" eb="2">
      <t>ゲカ</t>
    </rPh>
    <phoneticPr fontId="4"/>
  </si>
  <si>
    <t>脳神経外科</t>
    <rPh sb="0" eb="1">
      <t>ノウ</t>
    </rPh>
    <rPh sb="1" eb="3">
      <t>シンケイ</t>
    </rPh>
    <rPh sb="3" eb="5">
      <t>ゲカ</t>
    </rPh>
    <phoneticPr fontId="4"/>
  </si>
  <si>
    <t>胸部外科</t>
    <rPh sb="0" eb="2">
      <t>キョウブ</t>
    </rPh>
    <rPh sb="2" eb="4">
      <t>ゲカ</t>
    </rPh>
    <phoneticPr fontId="4"/>
  </si>
  <si>
    <t>形成外科</t>
    <rPh sb="0" eb="2">
      <t>ケイセイ</t>
    </rPh>
    <rPh sb="2" eb="4">
      <t>ゲカ</t>
    </rPh>
    <phoneticPr fontId="4"/>
  </si>
  <si>
    <t>整形外科</t>
    <rPh sb="0" eb="2">
      <t>セイケイ</t>
    </rPh>
    <rPh sb="2" eb="4">
      <t>ゲカ</t>
    </rPh>
    <phoneticPr fontId="4"/>
  </si>
  <si>
    <t>皮膚科</t>
    <rPh sb="0" eb="3">
      <t>ヒフカ</t>
    </rPh>
    <phoneticPr fontId="4"/>
  </si>
  <si>
    <t>泌尿器科</t>
    <rPh sb="0" eb="4">
      <t>ヒニョウキカ</t>
    </rPh>
    <phoneticPr fontId="4"/>
  </si>
  <si>
    <t>産婦人科</t>
    <rPh sb="0" eb="4">
      <t>サンフジンカ</t>
    </rPh>
    <phoneticPr fontId="4"/>
  </si>
  <si>
    <t>眼科</t>
    <rPh sb="0" eb="2">
      <t>ガンカ</t>
    </rPh>
    <phoneticPr fontId="4"/>
  </si>
  <si>
    <t>頭頸部・耳鼻いんこう科</t>
    <rPh sb="0" eb="1">
      <t>アタマ</t>
    </rPh>
    <rPh sb="1" eb="3">
      <t>ケイブ</t>
    </rPh>
    <rPh sb="4" eb="6">
      <t>ジビ</t>
    </rPh>
    <rPh sb="10" eb="11">
      <t>カ</t>
    </rPh>
    <phoneticPr fontId="4"/>
  </si>
  <si>
    <t>歯科口腔外科</t>
    <rPh sb="0" eb="2">
      <t>シカ</t>
    </rPh>
    <rPh sb="2" eb="4">
      <t>コウクウ</t>
    </rPh>
    <rPh sb="4" eb="6">
      <t>ゲカ</t>
    </rPh>
    <phoneticPr fontId="4"/>
  </si>
  <si>
    <t>麻酔科</t>
    <rPh sb="0" eb="3">
      <t>マスイカ</t>
    </rPh>
    <phoneticPr fontId="4"/>
  </si>
  <si>
    <t>感染症</t>
    <rPh sb="0" eb="3">
      <t>カンセンショウ</t>
    </rPh>
    <phoneticPr fontId="4"/>
  </si>
  <si>
    <t>１日平均患者数</t>
    <rPh sb="1" eb="2">
      <t>ニチ</t>
    </rPh>
    <rPh sb="2" eb="4">
      <t>ヘイキン</t>
    </rPh>
    <rPh sb="4" eb="6">
      <t>カンジャ</t>
    </rPh>
    <rPh sb="6" eb="7">
      <t>スウ</t>
    </rPh>
    <phoneticPr fontId="4"/>
  </si>
  <si>
    <t>年間診療日数</t>
    <rPh sb="0" eb="2">
      <t>ネンカン</t>
    </rPh>
    <rPh sb="2" eb="4">
      <t>シンリョウ</t>
    </rPh>
    <rPh sb="4" eb="6">
      <t>ニッスウ</t>
    </rPh>
    <phoneticPr fontId="4"/>
  </si>
  <si>
    <t>※外科は小児外科を含む</t>
    <rPh sb="1" eb="3">
      <t>ゲカ</t>
    </rPh>
    <rPh sb="4" eb="6">
      <t>ショウニ</t>
    </rPh>
    <rPh sb="6" eb="8">
      <t>ゲカ</t>
    </rPh>
    <rPh sb="9" eb="10">
      <t>フク</t>
    </rPh>
    <phoneticPr fontId="4"/>
  </si>
  <si>
    <t>※胸部外科は平成17年度から呼吸器外科を含む</t>
    <rPh sb="1" eb="3">
      <t>キョウブ</t>
    </rPh>
    <rPh sb="3" eb="5">
      <t>ゲカ</t>
    </rPh>
    <rPh sb="6" eb="8">
      <t>ヘイセイ</t>
    </rPh>
    <rPh sb="10" eb="12">
      <t>ネンド</t>
    </rPh>
    <rPh sb="14" eb="17">
      <t>コキュウキ</t>
    </rPh>
    <rPh sb="17" eb="19">
      <t>ゲカ</t>
    </rPh>
    <rPh sb="20" eb="21">
      <t>フク</t>
    </rPh>
    <phoneticPr fontId="4"/>
  </si>
  <si>
    <t>（２）　外　　来</t>
    <rPh sb="4" eb="5">
      <t>ガイ</t>
    </rPh>
    <rPh sb="7" eb="8">
      <t>ライ</t>
    </rPh>
    <phoneticPr fontId="4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</si>
  <si>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4"/>
  </si>
  <si>
    <t>精神神経科</t>
    <rPh sb="0" eb="2">
      <t>セイシン</t>
    </rPh>
    <rPh sb="2" eb="5">
      <t>シンケイカ</t>
    </rPh>
    <phoneticPr fontId="4"/>
  </si>
  <si>
    <t>頭頸部･耳鼻いんこう科</t>
    <rPh sb="0" eb="1">
      <t>アタマ</t>
    </rPh>
    <rPh sb="1" eb="3">
      <t>ケイブ</t>
    </rPh>
    <rPh sb="4" eb="6">
      <t>ジビ</t>
    </rPh>
    <rPh sb="10" eb="11">
      <t>カ</t>
    </rPh>
    <phoneticPr fontId="4"/>
  </si>
  <si>
    <t>リハビリテーション科</t>
    <rPh sb="9" eb="10">
      <t>カ</t>
    </rPh>
    <phoneticPr fontId="4"/>
  </si>
  <si>
    <t>放射線診断科</t>
    <rPh sb="0" eb="3">
      <t>ホウシャセン</t>
    </rPh>
    <rPh sb="3" eb="5">
      <t>シンダン</t>
    </rPh>
    <rPh sb="5" eb="6">
      <t>カ</t>
    </rPh>
    <phoneticPr fontId="4"/>
  </si>
  <si>
    <t>放射線治療科</t>
    <rPh sb="0" eb="3">
      <t>ホウシャセン</t>
    </rPh>
    <rPh sb="3" eb="5">
      <t>チリョウ</t>
    </rPh>
    <rPh sb="5" eb="6">
      <t>カ</t>
    </rPh>
    <phoneticPr fontId="4"/>
  </si>
  <si>
    <t>-</t>
  </si>
  <si>
    <t>通院治療センター</t>
    <rPh sb="0" eb="2">
      <t>ツウイン</t>
    </rPh>
    <rPh sb="2" eb="4">
      <t>チリョウ</t>
    </rPh>
    <phoneticPr fontId="4"/>
  </si>
  <si>
    <t>健康管理センター</t>
    <rPh sb="0" eb="2">
      <t>ケンコウ</t>
    </rPh>
    <rPh sb="2" eb="4">
      <t>カンリ</t>
    </rPh>
    <phoneticPr fontId="4"/>
  </si>
  <si>
    <t>※外来の1日平均患者数は年間診療日数で除した数値</t>
    <rPh sb="1" eb="3">
      <t>ガイライ</t>
    </rPh>
    <rPh sb="5" eb="6">
      <t>ニチ</t>
    </rPh>
    <rPh sb="6" eb="8">
      <t>ヘイキン</t>
    </rPh>
    <rPh sb="8" eb="11">
      <t>カンジャスウ</t>
    </rPh>
    <rPh sb="12" eb="14">
      <t>ネンカン</t>
    </rPh>
    <rPh sb="14" eb="16">
      <t>シンリョウ</t>
    </rPh>
    <rPh sb="16" eb="18">
      <t>ニッスウ</t>
    </rPh>
    <rPh sb="19" eb="20">
      <t>ジョ</t>
    </rPh>
    <rPh sb="22" eb="24">
      <t>スウチ</t>
    </rPh>
    <phoneticPr fontId="4"/>
  </si>
  <si>
    <t>※胸部外科は平成17年度から呼吸器外科を含む</t>
    <rPh sb="1" eb="3">
      <t>キョウブ</t>
    </rPh>
    <rPh sb="3" eb="5">
      <t>ゲカ</t>
    </rPh>
    <rPh sb="6" eb="8">
      <t>ヘイセイ</t>
    </rPh>
    <rPh sb="10" eb="11">
      <t>ネン</t>
    </rPh>
    <rPh sb="11" eb="12">
      <t>ド</t>
    </rPh>
    <rPh sb="14" eb="17">
      <t>コキュウキ</t>
    </rPh>
    <rPh sb="17" eb="19">
      <t>ゲカ</t>
    </rPh>
    <rPh sb="20" eb="21">
      <t>フク</t>
    </rPh>
    <phoneticPr fontId="4"/>
  </si>
  <si>
    <t>※平成18年度から通院治療センターが新設</t>
    <rPh sb="1" eb="3">
      <t>ヘイセイ</t>
    </rPh>
    <rPh sb="5" eb="7">
      <t>ネンド</t>
    </rPh>
    <rPh sb="9" eb="11">
      <t>ツウイン</t>
    </rPh>
    <rPh sb="11" eb="13">
      <t>チリョウ</t>
    </rPh>
    <rPh sb="18" eb="20">
      <t>シンセツ</t>
    </rPh>
    <phoneticPr fontId="4"/>
  </si>
  <si>
    <t>※平成20年度から放射線科にて、PET-CT　の実施数を計上</t>
    <rPh sb="1" eb="3">
      <t>ヘイセイ</t>
    </rPh>
    <rPh sb="5" eb="7">
      <t>ネンド</t>
    </rPh>
    <rPh sb="9" eb="13">
      <t>ホウシャセンカ</t>
    </rPh>
    <rPh sb="24" eb="26">
      <t>ジッシ</t>
    </rPh>
    <rPh sb="26" eb="27">
      <t>スウ</t>
    </rPh>
    <rPh sb="28" eb="30">
      <t>ケイジョウ</t>
    </rPh>
    <phoneticPr fontId="4"/>
  </si>
  <si>
    <t>※平成21年6月から精神神経科は、休診中</t>
    <rPh sb="1" eb="3">
      <t>ヘイセイ</t>
    </rPh>
    <rPh sb="5" eb="6">
      <t>ネン</t>
    </rPh>
    <rPh sb="7" eb="8">
      <t>ガツ</t>
    </rPh>
    <rPh sb="10" eb="12">
      <t>セイシン</t>
    </rPh>
    <rPh sb="12" eb="15">
      <t>シンケイカ</t>
    </rPh>
    <rPh sb="17" eb="19">
      <t>キュウシン</t>
    </rPh>
    <rPh sb="19" eb="20">
      <t>ナカ</t>
    </rPh>
    <phoneticPr fontId="4"/>
  </si>
  <si>
    <t>※平成28年度から放射線科を放射線診断科へ変更し、放射線治療科を新設</t>
    <rPh sb="1" eb="3">
      <t>ヘイセイ</t>
    </rPh>
    <rPh sb="5" eb="7">
      <t>ネンド</t>
    </rPh>
    <rPh sb="9" eb="12">
      <t>ホウシャセン</t>
    </rPh>
    <rPh sb="12" eb="13">
      <t>カ</t>
    </rPh>
    <rPh sb="14" eb="16">
      <t>ホウシャ</t>
    </rPh>
    <rPh sb="16" eb="17">
      <t>セン</t>
    </rPh>
    <rPh sb="17" eb="19">
      <t>シンダン</t>
    </rPh>
    <rPh sb="19" eb="20">
      <t>カ</t>
    </rPh>
    <rPh sb="21" eb="23">
      <t>ヘンコウ</t>
    </rPh>
    <rPh sb="25" eb="28">
      <t>ホウシャセン</t>
    </rPh>
    <rPh sb="28" eb="30">
      <t>チリョウ</t>
    </rPh>
    <rPh sb="30" eb="31">
      <t>カ</t>
    </rPh>
    <rPh sb="32" eb="34">
      <t>シンセツ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</si>
  <si>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</si>
  <si>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</si>
  <si>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　 5</t>
    <phoneticPr fontId="1"/>
  </si>
  <si>
    <t>　 6</t>
    <phoneticPr fontId="1"/>
  </si>
  <si>
    <t>令和４年</t>
    <rPh sb="0" eb="1">
      <t>レイワ</t>
    </rPh>
    <rPh sb="2" eb="3">
      <t>ネン</t>
    </rPh>
    <phoneticPr fontId="1"/>
  </si>
  <si>
    <t>令和２年</t>
    <rPh sb="0" eb="2">
      <t>レイワ</t>
    </rPh>
    <rPh sb="3" eb="4">
      <t>ネン</t>
    </rPh>
    <phoneticPr fontId="4"/>
  </si>
  <si>
    <t>-</t>
    <phoneticPr fontId="1"/>
  </si>
  <si>
    <t>そうざい製造業</t>
    <rPh sb="4" eb="7">
      <t>セイゾウギョウ</t>
    </rPh>
    <phoneticPr fontId="4"/>
  </si>
  <si>
    <t>資料：大垣市民病院医事課</t>
    <rPh sb="0" eb="2">
      <t>シリョウ</t>
    </rPh>
    <rPh sb="3" eb="5">
      <t>オオガキ</t>
    </rPh>
    <rPh sb="5" eb="7">
      <t>シミン</t>
    </rPh>
    <rPh sb="7" eb="9">
      <t>ビョウイン</t>
    </rPh>
    <rPh sb="9" eb="11">
      <t>イジ</t>
    </rPh>
    <rPh sb="11" eb="12">
      <t>カ</t>
    </rPh>
    <phoneticPr fontId="4"/>
  </si>
  <si>
    <t>資料：西濃保健所</t>
    <rPh sb="0" eb="2">
      <t>シリョウ</t>
    </rPh>
    <rPh sb="3" eb="5">
      <t>セイノウ</t>
    </rPh>
    <rPh sb="5" eb="8">
      <t>ホケンショ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</si>
</sst>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7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" xfId="1" quotePrefix="1" applyFont="1" applyBorder="1" applyAlignment="1">
      <alignment horizontal="center"/>
    </xf>
    <xf numFmtId="176" fontId="5" fillId="0" borderId="0" xfId="1" applyNumberFormat="1" applyFont="1"/>
    <xf numFmtId="38" fontId="5" fillId="0" borderId="0" xfId="1" applyNumberFormat="1" applyFont="1"/>
    <xf numFmtId="38" fontId="5" fillId="0" borderId="0" xfId="2" applyFont="1" applyBorder="1" applyAlignment="1">
      <alignment horizontal="right" vertical="center"/>
    </xf>
    <xf numFmtId="0" fontId="5" fillId="0" borderId="6" xfId="1" quotePrefix="1" applyFont="1" applyBorder="1" applyAlignment="1">
      <alignment horizontal="center"/>
    </xf>
    <xf numFmtId="176" fontId="5" fillId="0" borderId="4" xfId="1" applyNumberFormat="1" applyFont="1" applyBorder="1"/>
    <xf numFmtId="176" fontId="5" fillId="0" borderId="5" xfId="1" applyNumberFormat="1" applyFont="1" applyBorder="1"/>
    <xf numFmtId="0" fontId="5" fillId="0" borderId="0" xfId="1" applyFont="1" applyAlignment="1">
      <alignment horizontal="right"/>
    </xf>
    <xf numFmtId="176" fontId="5" fillId="0" borderId="3" xfId="1" applyNumberFormat="1" applyFont="1" applyBorder="1"/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19" xfId="1" applyFont="1" applyBorder="1"/>
    <xf numFmtId="0" fontId="5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176" fontId="5" fillId="0" borderId="0" xfId="2" applyNumberFormat="1" applyFont="1" applyBorder="1"/>
    <xf numFmtId="176" fontId="5" fillId="0" borderId="0" xfId="2" applyNumberFormat="1" applyFont="1" applyBorder="1" applyAlignment="1">
      <alignment horizontal="right"/>
    </xf>
    <xf numFmtId="176" fontId="5" fillId="0" borderId="0" xfId="2" applyNumberFormat="1" applyFont="1" applyFill="1" applyBorder="1" applyAlignment="1">
      <alignment horizontal="right"/>
    </xf>
    <xf numFmtId="176" fontId="5" fillId="0" borderId="3" xfId="2" applyNumberFormat="1" applyFont="1" applyBorder="1"/>
    <xf numFmtId="41" fontId="5" fillId="0" borderId="0" xfId="2" applyNumberFormat="1" applyFont="1" applyFill="1" applyBorder="1" applyAlignment="1">
      <alignment horizontal="right"/>
    </xf>
    <xf numFmtId="176" fontId="5" fillId="0" borderId="4" xfId="2" applyNumberFormat="1" applyFont="1" applyBorder="1"/>
    <xf numFmtId="176" fontId="5" fillId="0" borderId="5" xfId="2" applyNumberFormat="1" applyFont="1" applyBorder="1" applyAlignment="1">
      <alignment horizontal="right"/>
    </xf>
    <xf numFmtId="176" fontId="5" fillId="0" borderId="5" xfId="2" applyNumberFormat="1" applyFont="1" applyBorder="1"/>
    <xf numFmtId="176" fontId="5" fillId="0" borderId="5" xfId="2" applyNumberFormat="1" applyFont="1" applyFill="1" applyBorder="1" applyAlignment="1">
      <alignment horizontal="right"/>
    </xf>
    <xf numFmtId="0" fontId="5" fillId="0" borderId="0" xfId="1" applyFont="1" applyAlignment="1">
      <alignment horizontal="center"/>
    </xf>
    <xf numFmtId="176" fontId="5" fillId="0" borderId="3" xfId="2" applyNumberFormat="1" applyFont="1" applyBorder="1" applyAlignment="1">
      <alignment horizontal="right"/>
    </xf>
    <xf numFmtId="176" fontId="5" fillId="0" borderId="4" xfId="2" applyNumberFormat="1" applyFont="1" applyBorder="1" applyAlignment="1">
      <alignment horizontal="right"/>
    </xf>
    <xf numFmtId="177" fontId="5" fillId="0" borderId="4" xfId="1" applyNumberFormat="1" applyFont="1" applyBorder="1" applyAlignment="1">
      <alignment horizontal="center"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2" xfId="1" quotePrefix="1" applyNumberFormat="1" applyFont="1" applyBorder="1" applyAlignment="1">
      <alignment horizontal="center"/>
    </xf>
    <xf numFmtId="176" fontId="5" fillId="0" borderId="0" xfId="1" applyNumberFormat="1" applyFont="1" applyAlignment="1">
      <alignment horizontal="right"/>
    </xf>
    <xf numFmtId="177" fontId="5" fillId="0" borderId="6" xfId="1" quotePrefix="1" applyNumberFormat="1" applyFont="1" applyBorder="1" applyAlignment="1">
      <alignment horizontal="center"/>
    </xf>
    <xf numFmtId="176" fontId="5" fillId="0" borderId="5" xfId="1" applyNumberFormat="1" applyFont="1" applyBorder="1" applyAlignment="1">
      <alignment horizontal="right"/>
    </xf>
    <xf numFmtId="0" fontId="5" fillId="0" borderId="5" xfId="1" applyFont="1" applyBorder="1"/>
    <xf numFmtId="177" fontId="5" fillId="0" borderId="0" xfId="1" applyNumberFormat="1" applyFont="1" applyAlignment="1">
      <alignment horizontal="center"/>
    </xf>
    <xf numFmtId="177" fontId="5" fillId="0" borderId="0" xfId="1" applyNumberFormat="1" applyFont="1"/>
    <xf numFmtId="177" fontId="6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 vertical="center"/>
    </xf>
    <xf numFmtId="177" fontId="5" fillId="0" borderId="0" xfId="1" quotePrefix="1" applyNumberFormat="1" applyFont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38" fontId="5" fillId="0" borderId="0" xfId="2" applyFont="1"/>
    <xf numFmtId="0" fontId="5" fillId="0" borderId="1" xfId="1" applyFont="1" applyBorder="1" applyAlignment="1">
      <alignment horizontal="distributed" vertical="center"/>
    </xf>
    <xf numFmtId="0" fontId="5" fillId="0" borderId="0" xfId="2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8" fontId="5" fillId="0" borderId="23" xfId="2" applyFont="1" applyBorder="1" applyAlignment="1">
      <alignment horizontal="center"/>
    </xf>
    <xf numFmtId="38" fontId="5" fillId="0" borderId="18" xfId="2" applyFont="1" applyBorder="1" applyAlignment="1">
      <alignment horizontal="center"/>
    </xf>
    <xf numFmtId="38" fontId="5" fillId="0" borderId="0" xfId="2" applyFont="1" applyFill="1" applyBorder="1"/>
    <xf numFmtId="38" fontId="5" fillId="0" borderId="0" xfId="2" applyFont="1" applyBorder="1" applyAlignment="1">
      <alignment horizontal="right"/>
    </xf>
    <xf numFmtId="38" fontId="5" fillId="0" borderId="0" xfId="2" applyFont="1" applyFill="1" applyBorder="1" applyAlignment="1">
      <alignment horizontal="right"/>
    </xf>
    <xf numFmtId="38" fontId="5" fillId="0" borderId="5" xfId="2" applyFont="1" applyBorder="1"/>
    <xf numFmtId="0" fontId="5" fillId="0" borderId="0" xfId="1" applyFont="1" applyAlignment="1">
      <alignment horizontal="distributed" vertical="center"/>
    </xf>
    <xf numFmtId="38" fontId="5" fillId="0" borderId="0" xfId="2" applyFont="1" applyAlignment="1">
      <alignment horizontal="right"/>
    </xf>
    <xf numFmtId="38" fontId="5" fillId="0" borderId="0" xfId="2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0" fillId="0" borderId="25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/>
    </xf>
    <xf numFmtId="176" fontId="7" fillId="0" borderId="0" xfId="1" applyNumberFormat="1" applyFont="1"/>
    <xf numFmtId="176" fontId="7" fillId="0" borderId="27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/>
    </xf>
    <xf numFmtId="176" fontId="7" fillId="0" borderId="28" xfId="1" applyNumberFormat="1" applyFont="1" applyBorder="1" applyAlignment="1">
      <alignment horizontal="right"/>
    </xf>
    <xf numFmtId="0" fontId="7" fillId="0" borderId="0" xfId="1" applyFont="1"/>
    <xf numFmtId="176" fontId="7" fillId="0" borderId="3" xfId="1" applyNumberFormat="1" applyFont="1" applyBorder="1"/>
    <xf numFmtId="0" fontId="7" fillId="0" borderId="3" xfId="1" applyFont="1" applyBorder="1"/>
    <xf numFmtId="0" fontId="7" fillId="0" borderId="28" xfId="1" applyFont="1" applyBorder="1"/>
    <xf numFmtId="0" fontId="7" fillId="0" borderId="6" xfId="1" applyFont="1" applyBorder="1" applyAlignment="1">
      <alignment horizontal="center"/>
    </xf>
    <xf numFmtId="0" fontId="7" fillId="0" borderId="4" xfId="1" applyFont="1" applyBorder="1"/>
    <xf numFmtId="0" fontId="7" fillId="0" borderId="5" xfId="1" applyFont="1" applyBorder="1"/>
    <xf numFmtId="176" fontId="5" fillId="0" borderId="0" xfId="1" applyNumberFormat="1" applyFont="1" applyAlignment="1">
      <alignment horizontal="right" vertical="center"/>
    </xf>
    <xf numFmtId="176" fontId="5" fillId="0" borderId="5" xfId="1" applyNumberFormat="1" applyFont="1" applyBorder="1" applyAlignment="1">
      <alignment horizontal="center"/>
    </xf>
    <xf numFmtId="49" fontId="11" fillId="0" borderId="0" xfId="1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7" fillId="0" borderId="18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5" fillId="0" borderId="2" xfId="1" applyFont="1" applyBorder="1" applyAlignment="1">
      <alignment horizontal="distributed"/>
    </xf>
    <xf numFmtId="3" fontId="13" fillId="0" borderId="13" xfId="1" applyNumberFormat="1" applyFont="1" applyBorder="1" applyAlignment="1">
      <alignment horizontal="right" vertical="center"/>
    </xf>
    <xf numFmtId="3" fontId="13" fillId="0" borderId="29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3" fontId="13" fillId="0" borderId="7" xfId="1" applyNumberFormat="1" applyFont="1" applyBorder="1" applyAlignment="1">
      <alignment horizontal="right" vertical="center"/>
    </xf>
    <xf numFmtId="3" fontId="13" fillId="0" borderId="2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13" fillId="0" borderId="7" xfId="1" applyFont="1" applyBorder="1" applyAlignment="1">
      <alignment horizontal="right" vertical="center"/>
    </xf>
    <xf numFmtId="0" fontId="13" fillId="0" borderId="2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3" fontId="13" fillId="0" borderId="30" xfId="1" applyNumberFormat="1" applyFont="1" applyBorder="1" applyAlignment="1">
      <alignment horizontal="center" vertical="center"/>
    </xf>
    <xf numFmtId="3" fontId="13" fillId="0" borderId="31" xfId="1" applyNumberFormat="1" applyFont="1" applyBorder="1" applyAlignment="1">
      <alignment horizontal="right" vertical="center"/>
    </xf>
    <xf numFmtId="3" fontId="13" fillId="0" borderId="30" xfId="1" applyNumberFormat="1" applyFont="1" applyBorder="1" applyAlignment="1">
      <alignment horizontal="right" vertical="center"/>
    </xf>
    <xf numFmtId="3" fontId="5" fillId="0" borderId="31" xfId="1" applyNumberFormat="1" applyFont="1" applyBorder="1" applyAlignment="1">
      <alignment horizontal="right" vertical="center"/>
    </xf>
    <xf numFmtId="3" fontId="5" fillId="0" borderId="32" xfId="1" applyNumberFormat="1" applyFont="1" applyBorder="1" applyAlignment="1">
      <alignment horizontal="right" vertical="center"/>
    </xf>
    <xf numFmtId="0" fontId="13" fillId="0" borderId="33" xfId="1" applyFont="1" applyBorder="1" applyAlignment="1">
      <alignment horizontal="left" vertical="center"/>
    </xf>
    <xf numFmtId="0" fontId="13" fillId="0" borderId="34" xfId="1" applyFont="1" applyBorder="1" applyAlignment="1">
      <alignment horizontal="right" vertical="center"/>
    </xf>
    <xf numFmtId="0" fontId="13" fillId="0" borderId="33" xfId="1" applyFont="1" applyBorder="1" applyAlignment="1">
      <alignment horizontal="right" vertical="center"/>
    </xf>
    <xf numFmtId="1" fontId="5" fillId="0" borderId="34" xfId="1" applyNumberFormat="1" applyFont="1" applyBorder="1" applyAlignment="1">
      <alignment horizontal="right" vertical="center"/>
    </xf>
    <xf numFmtId="1" fontId="5" fillId="0" borderId="35" xfId="1" applyNumberFormat="1" applyFont="1" applyBorder="1" applyAlignment="1">
      <alignment horizontal="right" vertical="center"/>
    </xf>
    <xf numFmtId="0" fontId="13" fillId="0" borderId="36" xfId="1" applyFont="1" applyBorder="1" applyAlignment="1">
      <alignment horizontal="left" vertical="center"/>
    </xf>
    <xf numFmtId="0" fontId="13" fillId="0" borderId="37" xfId="1" applyFont="1" applyBorder="1" applyAlignment="1">
      <alignment horizontal="right" vertical="center"/>
    </xf>
    <xf numFmtId="0" fontId="13" fillId="0" borderId="36" xfId="1" applyFont="1" applyBorder="1" applyAlignment="1">
      <alignment horizontal="right" vertical="center"/>
    </xf>
    <xf numFmtId="0" fontId="5" fillId="0" borderId="37" xfId="1" applyFont="1" applyBorder="1" applyAlignment="1">
      <alignment horizontal="right" vertical="center"/>
    </xf>
    <xf numFmtId="0" fontId="5" fillId="0" borderId="38" xfId="1" applyFont="1" applyBorder="1" applyAlignment="1">
      <alignment horizontal="right" vertical="center"/>
    </xf>
    <xf numFmtId="0" fontId="7" fillId="0" borderId="22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7" fillId="0" borderId="0" xfId="1" applyFont="1" applyAlignment="1">
      <alignment vertical="center"/>
    </xf>
    <xf numFmtId="38" fontId="13" fillId="0" borderId="7" xfId="2" applyFont="1" applyBorder="1" applyAlignment="1">
      <alignment horizontal="right" vertical="center"/>
    </xf>
    <xf numFmtId="38" fontId="13" fillId="0" borderId="2" xfId="2" applyFont="1" applyBorder="1" applyAlignment="1">
      <alignment horizontal="right" vertical="center"/>
    </xf>
    <xf numFmtId="38" fontId="13" fillId="0" borderId="7" xfId="2" applyFont="1" applyFill="1" applyBorder="1" applyAlignment="1">
      <alignment horizontal="right" vertical="center"/>
    </xf>
    <xf numFmtId="3" fontId="13" fillId="0" borderId="39" xfId="1" applyNumberFormat="1" applyFont="1" applyBorder="1" applyAlignment="1">
      <alignment horizontal="center" vertical="center"/>
    </xf>
    <xf numFmtId="38" fontId="13" fillId="0" borderId="40" xfId="2" applyFont="1" applyBorder="1" applyAlignment="1">
      <alignment horizontal="right" vertical="center"/>
    </xf>
    <xf numFmtId="38" fontId="13" fillId="0" borderId="41" xfId="2" applyFont="1" applyBorder="1" applyAlignment="1">
      <alignment horizontal="right" vertical="center"/>
    </xf>
    <xf numFmtId="38" fontId="13" fillId="0" borderId="42" xfId="2" applyFont="1" applyBorder="1" applyAlignment="1">
      <alignment horizontal="right" vertical="center"/>
    </xf>
    <xf numFmtId="38" fontId="13" fillId="0" borderId="41" xfId="2" applyFont="1" applyFill="1" applyBorder="1" applyAlignment="1">
      <alignment horizontal="right" vertical="center"/>
    </xf>
    <xf numFmtId="3" fontId="5" fillId="0" borderId="39" xfId="1" applyNumberFormat="1" applyFont="1" applyBorder="1" applyAlignment="1">
      <alignment horizontal="right" vertical="center"/>
    </xf>
    <xf numFmtId="3" fontId="13" fillId="0" borderId="35" xfId="1" applyNumberFormat="1" applyFont="1" applyBorder="1" applyAlignment="1">
      <alignment horizontal="left" vertical="center"/>
    </xf>
    <xf numFmtId="38" fontId="13" fillId="0" borderId="43" xfId="2" applyFont="1" applyBorder="1" applyAlignment="1">
      <alignment horizontal="right" vertical="center"/>
    </xf>
    <xf numFmtId="38" fontId="13" fillId="0" borderId="34" xfId="2" applyFont="1" applyBorder="1" applyAlignment="1">
      <alignment horizontal="right" vertical="center"/>
    </xf>
    <xf numFmtId="38" fontId="13" fillId="0" borderId="33" xfId="2" applyFont="1" applyBorder="1" applyAlignment="1">
      <alignment horizontal="right" vertical="center"/>
    </xf>
    <xf numFmtId="38" fontId="13" fillId="0" borderId="34" xfId="2" applyFont="1" applyFill="1" applyBorder="1" applyAlignment="1">
      <alignment horizontal="right" vertical="center"/>
    </xf>
    <xf numFmtId="3" fontId="5" fillId="0" borderId="35" xfId="1" applyNumberFormat="1" applyFont="1" applyBorder="1" applyAlignment="1">
      <alignment horizontal="right" vertical="center"/>
    </xf>
    <xf numFmtId="3" fontId="13" fillId="0" borderId="38" xfId="1" applyNumberFormat="1" applyFont="1" applyBorder="1" applyAlignment="1">
      <alignment horizontal="left" vertical="center"/>
    </xf>
    <xf numFmtId="38" fontId="13" fillId="0" borderId="44" xfId="2" applyFont="1" applyBorder="1" applyAlignment="1">
      <alignment horizontal="right" vertical="center"/>
    </xf>
    <xf numFmtId="38" fontId="13" fillId="0" borderId="37" xfId="2" applyFont="1" applyBorder="1" applyAlignment="1">
      <alignment horizontal="right" vertical="center"/>
    </xf>
    <xf numFmtId="38" fontId="13" fillId="0" borderId="36" xfId="2" applyFont="1" applyBorder="1" applyAlignment="1">
      <alignment horizontal="right" vertical="center"/>
    </xf>
    <xf numFmtId="38" fontId="13" fillId="0" borderId="37" xfId="2" applyFont="1" applyFill="1" applyBorder="1" applyAlignment="1">
      <alignment horizontal="right" vertical="center"/>
    </xf>
    <xf numFmtId="3" fontId="5" fillId="0" borderId="38" xfId="1" applyNumberFormat="1" applyFont="1" applyBorder="1" applyAlignment="1">
      <alignment horizontal="right" vertical="center"/>
    </xf>
    <xf numFmtId="0" fontId="13" fillId="0" borderId="22" xfId="1" applyFont="1" applyBorder="1" applyAlignment="1">
      <alignment horizontal="distributed" vertical="center"/>
    </xf>
    <xf numFmtId="3" fontId="13" fillId="0" borderId="22" xfId="1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distributed" vertical="center"/>
    </xf>
    <xf numFmtId="38" fontId="5" fillId="0" borderId="7" xfId="2" applyFont="1" applyBorder="1" applyAlignment="1">
      <alignment horizontal="right" vertical="center"/>
    </xf>
    <xf numFmtId="3" fontId="5" fillId="0" borderId="41" xfId="1" applyNumberFormat="1" applyFont="1" applyBorder="1" applyAlignment="1">
      <alignment horizontal="right" vertical="center"/>
    </xf>
    <xf numFmtId="3" fontId="5" fillId="0" borderId="34" xfId="1" applyNumberFormat="1" applyFont="1" applyBorder="1" applyAlignment="1">
      <alignment horizontal="right" vertical="center"/>
    </xf>
    <xf numFmtId="3" fontId="5" fillId="0" borderId="37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 shrinkToFit="1"/>
    </xf>
    <xf numFmtId="0" fontId="5" fillId="0" borderId="6" xfId="1" applyFont="1" applyBorder="1" applyAlignment="1">
      <alignment horizontal="center" vertical="center" shrinkToFit="1"/>
    </xf>
    <xf numFmtId="176" fontId="5" fillId="0" borderId="3" xfId="1" applyNumberFormat="1" applyFont="1" applyBorder="1" applyAlignment="1">
      <alignment horizontal="right"/>
    </xf>
    <xf numFmtId="38" fontId="5" fillId="0" borderId="0" xfId="3" applyFont="1" applyAlignment="1"/>
    <xf numFmtId="1" fontId="5" fillId="0" borderId="46" xfId="1" applyNumberFormat="1" applyFont="1" applyBorder="1" applyAlignment="1">
      <alignment horizontal="right" vertical="center"/>
    </xf>
    <xf numFmtId="3" fontId="5" fillId="0" borderId="45" xfId="1" applyNumberFormat="1" applyFont="1" applyBorder="1" applyAlignment="1">
      <alignment horizontal="right" vertical="center"/>
    </xf>
    <xf numFmtId="38" fontId="5" fillId="0" borderId="47" xfId="3" applyFont="1" applyBorder="1" applyAlignment="1"/>
    <xf numFmtId="38" fontId="5" fillId="0" borderId="48" xfId="3" applyFont="1" applyBorder="1" applyAlignment="1"/>
    <xf numFmtId="38" fontId="5" fillId="0" borderId="21" xfId="3" applyFont="1" applyBorder="1" applyAlignment="1">
      <alignment horizontal="right" vertical="center"/>
    </xf>
    <xf numFmtId="38" fontId="5" fillId="0" borderId="3" xfId="3" applyFont="1" applyBorder="1" applyAlignment="1">
      <alignment horizontal="right" vertical="center"/>
    </xf>
    <xf numFmtId="38" fontId="5" fillId="0" borderId="40" xfId="3" applyFont="1" applyBorder="1" applyAlignment="1">
      <alignment horizontal="right" vertical="center"/>
    </xf>
    <xf numFmtId="38" fontId="5" fillId="0" borderId="39" xfId="3" applyFont="1" applyBorder="1" applyAlignment="1">
      <alignment horizontal="right" vertical="center"/>
    </xf>
    <xf numFmtId="38" fontId="5" fillId="0" borderId="43" xfId="3" applyFont="1" applyBorder="1" applyAlignment="1">
      <alignment horizontal="right" vertical="center"/>
    </xf>
    <xf numFmtId="38" fontId="5" fillId="0" borderId="35" xfId="3" applyFont="1" applyBorder="1" applyAlignment="1">
      <alignment horizontal="right" vertical="center"/>
    </xf>
    <xf numFmtId="38" fontId="5" fillId="0" borderId="44" xfId="3" applyFont="1" applyBorder="1" applyAlignment="1">
      <alignment horizontal="right" vertical="center"/>
    </xf>
    <xf numFmtId="38" fontId="5" fillId="0" borderId="38" xfId="3" applyFont="1" applyBorder="1" applyAlignment="1">
      <alignment horizontal="right" vertical="center"/>
    </xf>
    <xf numFmtId="0" fontId="5" fillId="0" borderId="5" xfId="1" applyFont="1" applyBorder="1" applyAlignment="1">
      <alignment horizontal="center"/>
    </xf>
    <xf numFmtId="41" fontId="5" fillId="0" borderId="5" xfId="2" applyNumberFormat="1" applyFont="1" applyFill="1" applyBorder="1" applyAlignment="1">
      <alignment horizontal="right"/>
    </xf>
    <xf numFmtId="38" fontId="5" fillId="0" borderId="7" xfId="3" applyFont="1" applyBorder="1" applyAlignment="1"/>
    <xf numFmtId="38" fontId="5" fillId="0" borderId="49" xfId="3" applyFont="1" applyBorder="1" applyAlignment="1"/>
    <xf numFmtId="38" fontId="5" fillId="0" borderId="50" xfId="3" applyFont="1" applyBorder="1" applyAlignment="1"/>
    <xf numFmtId="38" fontId="5" fillId="0" borderId="41" xfId="3" applyFont="1" applyBorder="1" applyAlignment="1">
      <alignment horizontal="right" vertical="center"/>
    </xf>
    <xf numFmtId="38" fontId="5" fillId="0" borderId="34" xfId="3" applyFont="1" applyBorder="1" applyAlignment="1">
      <alignment horizontal="right" vertical="center"/>
    </xf>
    <xf numFmtId="38" fontId="5" fillId="0" borderId="37" xfId="3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77" fontId="5" fillId="0" borderId="9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2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</cellXfs>
  <cellStyles count="4">
    <cellStyle name="桁区切り" xfId="3" builtinId="6"/>
    <cellStyle name="桁区切り 2" xfId="2" xr:uid="{EDE93B2A-9C34-4F75-A88D-A1A0588FAE05}"/>
    <cellStyle name="標準" xfId="0" builtinId="0"/>
    <cellStyle name="標準 2" xfId="1" xr:uid="{4EBABEC6-48CC-46A3-9D21-59E079DBA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0</xdr:rowOff>
    </xdr:from>
    <xdr:to>
      <xdr:col>11</xdr:col>
      <xdr:colOff>533400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217A8A3-A014-4216-8E2E-D8A654EE8A67}"/>
            </a:ext>
          </a:extLst>
        </xdr:cNvPr>
        <xdr:cNvCxnSpPr/>
      </xdr:nvCxnSpPr>
      <xdr:spPr>
        <a:xfrm>
          <a:off x="6410325" y="942975"/>
          <a:ext cx="51435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6</xdr:row>
      <xdr:rowOff>9525</xdr:rowOff>
    </xdr:from>
    <xdr:to>
      <xdr:col>11</xdr:col>
      <xdr:colOff>19050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CEC42E2-AD63-4523-9665-D52322203B13}"/>
            </a:ext>
          </a:extLst>
        </xdr:cNvPr>
        <xdr:cNvCxnSpPr/>
      </xdr:nvCxnSpPr>
      <xdr:spPr>
        <a:xfrm>
          <a:off x="5715000" y="1123950"/>
          <a:ext cx="695325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5</xdr:row>
      <xdr:rowOff>9525</xdr:rowOff>
    </xdr:from>
    <xdr:to>
      <xdr:col>11</xdr:col>
      <xdr:colOff>9525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5055A16-7B6A-4AB3-A69F-3FA28276B822}"/>
            </a:ext>
          </a:extLst>
        </xdr:cNvPr>
        <xdr:cNvCxnSpPr/>
      </xdr:nvCxnSpPr>
      <xdr:spPr>
        <a:xfrm>
          <a:off x="5715000" y="952500"/>
          <a:ext cx="68580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6</xdr:row>
      <xdr:rowOff>9525</xdr:rowOff>
    </xdr:from>
    <xdr:to>
      <xdr:col>12</xdr:col>
      <xdr:colOff>19050</xdr:colOff>
      <xdr:row>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F9E7949-14E6-4401-85B0-105FC8699E01}"/>
            </a:ext>
          </a:extLst>
        </xdr:cNvPr>
        <xdr:cNvCxnSpPr/>
      </xdr:nvCxnSpPr>
      <xdr:spPr>
        <a:xfrm>
          <a:off x="6400800" y="1123950"/>
          <a:ext cx="55245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83A7-2DD4-4133-B4D3-04D58B715683}">
  <dimension ref="A1:O27"/>
  <sheetViews>
    <sheetView tabSelected="1" zoomScaleNormal="100" workbookViewId="0"/>
  </sheetViews>
  <sheetFormatPr defaultRowHeight="13.2" x14ac:dyDescent="0.2"/>
  <cols>
    <col min="1" max="1" width="10.69921875" style="2" customWidth="1"/>
    <col min="2" max="10" width="7.09765625" style="2" customWidth="1"/>
    <col min="11" max="11" width="9" style="2" customWidth="1"/>
    <col min="12" max="14" width="7.09765625" style="2" customWidth="1"/>
    <col min="15" max="256" width="9" style="2"/>
    <col min="257" max="257" width="10.69921875" style="2" customWidth="1"/>
    <col min="258" max="266" width="7.09765625" style="2" customWidth="1"/>
    <col min="267" max="267" width="9" style="2"/>
    <col min="268" max="270" width="7.09765625" style="2" customWidth="1"/>
    <col min="271" max="512" width="9" style="2"/>
    <col min="513" max="513" width="10.69921875" style="2" customWidth="1"/>
    <col min="514" max="522" width="7.09765625" style="2" customWidth="1"/>
    <col min="523" max="523" width="9" style="2"/>
    <col min="524" max="526" width="7.09765625" style="2" customWidth="1"/>
    <col min="527" max="768" width="9" style="2"/>
    <col min="769" max="769" width="10.69921875" style="2" customWidth="1"/>
    <col min="770" max="778" width="7.09765625" style="2" customWidth="1"/>
    <col min="779" max="779" width="9" style="2"/>
    <col min="780" max="782" width="7.09765625" style="2" customWidth="1"/>
    <col min="783" max="1024" width="9" style="2"/>
    <col min="1025" max="1025" width="10.69921875" style="2" customWidth="1"/>
    <col min="1026" max="1034" width="7.09765625" style="2" customWidth="1"/>
    <col min="1035" max="1035" width="9" style="2"/>
    <col min="1036" max="1038" width="7.09765625" style="2" customWidth="1"/>
    <col min="1039" max="1280" width="9" style="2"/>
    <col min="1281" max="1281" width="10.69921875" style="2" customWidth="1"/>
    <col min="1282" max="1290" width="7.09765625" style="2" customWidth="1"/>
    <col min="1291" max="1291" width="9" style="2"/>
    <col min="1292" max="1294" width="7.09765625" style="2" customWidth="1"/>
    <col min="1295" max="1536" width="9" style="2"/>
    <col min="1537" max="1537" width="10.69921875" style="2" customWidth="1"/>
    <col min="1538" max="1546" width="7.09765625" style="2" customWidth="1"/>
    <col min="1547" max="1547" width="9" style="2"/>
    <col min="1548" max="1550" width="7.09765625" style="2" customWidth="1"/>
    <col min="1551" max="1792" width="9" style="2"/>
    <col min="1793" max="1793" width="10.69921875" style="2" customWidth="1"/>
    <col min="1794" max="1802" width="7.09765625" style="2" customWidth="1"/>
    <col min="1803" max="1803" width="9" style="2"/>
    <col min="1804" max="1806" width="7.09765625" style="2" customWidth="1"/>
    <col min="1807" max="2048" width="9" style="2"/>
    <col min="2049" max="2049" width="10.69921875" style="2" customWidth="1"/>
    <col min="2050" max="2058" width="7.09765625" style="2" customWidth="1"/>
    <col min="2059" max="2059" width="9" style="2"/>
    <col min="2060" max="2062" width="7.09765625" style="2" customWidth="1"/>
    <col min="2063" max="2304" width="9" style="2"/>
    <col min="2305" max="2305" width="10.69921875" style="2" customWidth="1"/>
    <col min="2306" max="2314" width="7.09765625" style="2" customWidth="1"/>
    <col min="2315" max="2315" width="9" style="2"/>
    <col min="2316" max="2318" width="7.09765625" style="2" customWidth="1"/>
    <col min="2319" max="2560" width="9" style="2"/>
    <col min="2561" max="2561" width="10.69921875" style="2" customWidth="1"/>
    <col min="2562" max="2570" width="7.09765625" style="2" customWidth="1"/>
    <col min="2571" max="2571" width="9" style="2"/>
    <col min="2572" max="2574" width="7.09765625" style="2" customWidth="1"/>
    <col min="2575" max="2816" width="9" style="2"/>
    <col min="2817" max="2817" width="10.69921875" style="2" customWidth="1"/>
    <col min="2818" max="2826" width="7.09765625" style="2" customWidth="1"/>
    <col min="2827" max="2827" width="9" style="2"/>
    <col min="2828" max="2830" width="7.09765625" style="2" customWidth="1"/>
    <col min="2831" max="3072" width="9" style="2"/>
    <col min="3073" max="3073" width="10.69921875" style="2" customWidth="1"/>
    <col min="3074" max="3082" width="7.09765625" style="2" customWidth="1"/>
    <col min="3083" max="3083" width="9" style="2"/>
    <col min="3084" max="3086" width="7.09765625" style="2" customWidth="1"/>
    <col min="3087" max="3328" width="9" style="2"/>
    <col min="3329" max="3329" width="10.69921875" style="2" customWidth="1"/>
    <col min="3330" max="3338" width="7.09765625" style="2" customWidth="1"/>
    <col min="3339" max="3339" width="9" style="2"/>
    <col min="3340" max="3342" width="7.09765625" style="2" customWidth="1"/>
    <col min="3343" max="3584" width="9" style="2"/>
    <col min="3585" max="3585" width="10.69921875" style="2" customWidth="1"/>
    <col min="3586" max="3594" width="7.09765625" style="2" customWidth="1"/>
    <col min="3595" max="3595" width="9" style="2"/>
    <col min="3596" max="3598" width="7.09765625" style="2" customWidth="1"/>
    <col min="3599" max="3840" width="9" style="2"/>
    <col min="3841" max="3841" width="10.69921875" style="2" customWidth="1"/>
    <col min="3842" max="3850" width="7.09765625" style="2" customWidth="1"/>
    <col min="3851" max="3851" width="9" style="2"/>
    <col min="3852" max="3854" width="7.09765625" style="2" customWidth="1"/>
    <col min="3855" max="4096" width="9" style="2"/>
    <col min="4097" max="4097" width="10.69921875" style="2" customWidth="1"/>
    <col min="4098" max="4106" width="7.09765625" style="2" customWidth="1"/>
    <col min="4107" max="4107" width="9" style="2"/>
    <col min="4108" max="4110" width="7.09765625" style="2" customWidth="1"/>
    <col min="4111" max="4352" width="9" style="2"/>
    <col min="4353" max="4353" width="10.69921875" style="2" customWidth="1"/>
    <col min="4354" max="4362" width="7.09765625" style="2" customWidth="1"/>
    <col min="4363" max="4363" width="9" style="2"/>
    <col min="4364" max="4366" width="7.09765625" style="2" customWidth="1"/>
    <col min="4367" max="4608" width="9" style="2"/>
    <col min="4609" max="4609" width="10.69921875" style="2" customWidth="1"/>
    <col min="4610" max="4618" width="7.09765625" style="2" customWidth="1"/>
    <col min="4619" max="4619" width="9" style="2"/>
    <col min="4620" max="4622" width="7.09765625" style="2" customWidth="1"/>
    <col min="4623" max="4864" width="9" style="2"/>
    <col min="4865" max="4865" width="10.69921875" style="2" customWidth="1"/>
    <col min="4866" max="4874" width="7.09765625" style="2" customWidth="1"/>
    <col min="4875" max="4875" width="9" style="2"/>
    <col min="4876" max="4878" width="7.09765625" style="2" customWidth="1"/>
    <col min="4879" max="5120" width="9" style="2"/>
    <col min="5121" max="5121" width="10.69921875" style="2" customWidth="1"/>
    <col min="5122" max="5130" width="7.09765625" style="2" customWidth="1"/>
    <col min="5131" max="5131" width="9" style="2"/>
    <col min="5132" max="5134" width="7.09765625" style="2" customWidth="1"/>
    <col min="5135" max="5376" width="9" style="2"/>
    <col min="5377" max="5377" width="10.69921875" style="2" customWidth="1"/>
    <col min="5378" max="5386" width="7.09765625" style="2" customWidth="1"/>
    <col min="5387" max="5387" width="9" style="2"/>
    <col min="5388" max="5390" width="7.09765625" style="2" customWidth="1"/>
    <col min="5391" max="5632" width="9" style="2"/>
    <col min="5633" max="5633" width="10.69921875" style="2" customWidth="1"/>
    <col min="5634" max="5642" width="7.09765625" style="2" customWidth="1"/>
    <col min="5643" max="5643" width="9" style="2"/>
    <col min="5644" max="5646" width="7.09765625" style="2" customWidth="1"/>
    <col min="5647" max="5888" width="9" style="2"/>
    <col min="5889" max="5889" width="10.69921875" style="2" customWidth="1"/>
    <col min="5890" max="5898" width="7.09765625" style="2" customWidth="1"/>
    <col min="5899" max="5899" width="9" style="2"/>
    <col min="5900" max="5902" width="7.09765625" style="2" customWidth="1"/>
    <col min="5903" max="6144" width="9" style="2"/>
    <col min="6145" max="6145" width="10.69921875" style="2" customWidth="1"/>
    <col min="6146" max="6154" width="7.09765625" style="2" customWidth="1"/>
    <col min="6155" max="6155" width="9" style="2"/>
    <col min="6156" max="6158" width="7.09765625" style="2" customWidth="1"/>
    <col min="6159" max="6400" width="9" style="2"/>
    <col min="6401" max="6401" width="10.69921875" style="2" customWidth="1"/>
    <col min="6402" max="6410" width="7.09765625" style="2" customWidth="1"/>
    <col min="6411" max="6411" width="9" style="2"/>
    <col min="6412" max="6414" width="7.09765625" style="2" customWidth="1"/>
    <col min="6415" max="6656" width="9" style="2"/>
    <col min="6657" max="6657" width="10.69921875" style="2" customWidth="1"/>
    <col min="6658" max="6666" width="7.09765625" style="2" customWidth="1"/>
    <col min="6667" max="6667" width="9" style="2"/>
    <col min="6668" max="6670" width="7.09765625" style="2" customWidth="1"/>
    <col min="6671" max="6912" width="9" style="2"/>
    <col min="6913" max="6913" width="10.69921875" style="2" customWidth="1"/>
    <col min="6914" max="6922" width="7.09765625" style="2" customWidth="1"/>
    <col min="6923" max="6923" width="9" style="2"/>
    <col min="6924" max="6926" width="7.09765625" style="2" customWidth="1"/>
    <col min="6927" max="7168" width="9" style="2"/>
    <col min="7169" max="7169" width="10.69921875" style="2" customWidth="1"/>
    <col min="7170" max="7178" width="7.09765625" style="2" customWidth="1"/>
    <col min="7179" max="7179" width="9" style="2"/>
    <col min="7180" max="7182" width="7.09765625" style="2" customWidth="1"/>
    <col min="7183" max="7424" width="9" style="2"/>
    <col min="7425" max="7425" width="10.69921875" style="2" customWidth="1"/>
    <col min="7426" max="7434" width="7.09765625" style="2" customWidth="1"/>
    <col min="7435" max="7435" width="9" style="2"/>
    <col min="7436" max="7438" width="7.09765625" style="2" customWidth="1"/>
    <col min="7439" max="7680" width="9" style="2"/>
    <col min="7681" max="7681" width="10.69921875" style="2" customWidth="1"/>
    <col min="7682" max="7690" width="7.09765625" style="2" customWidth="1"/>
    <col min="7691" max="7691" width="9" style="2"/>
    <col min="7692" max="7694" width="7.09765625" style="2" customWidth="1"/>
    <col min="7695" max="7936" width="9" style="2"/>
    <col min="7937" max="7937" width="10.69921875" style="2" customWidth="1"/>
    <col min="7938" max="7946" width="7.09765625" style="2" customWidth="1"/>
    <col min="7947" max="7947" width="9" style="2"/>
    <col min="7948" max="7950" width="7.09765625" style="2" customWidth="1"/>
    <col min="7951" max="8192" width="9" style="2"/>
    <col min="8193" max="8193" width="10.69921875" style="2" customWidth="1"/>
    <col min="8194" max="8202" width="7.09765625" style="2" customWidth="1"/>
    <col min="8203" max="8203" width="9" style="2"/>
    <col min="8204" max="8206" width="7.09765625" style="2" customWidth="1"/>
    <col min="8207" max="8448" width="9" style="2"/>
    <col min="8449" max="8449" width="10.69921875" style="2" customWidth="1"/>
    <col min="8450" max="8458" width="7.09765625" style="2" customWidth="1"/>
    <col min="8459" max="8459" width="9" style="2"/>
    <col min="8460" max="8462" width="7.09765625" style="2" customWidth="1"/>
    <col min="8463" max="8704" width="9" style="2"/>
    <col min="8705" max="8705" width="10.69921875" style="2" customWidth="1"/>
    <col min="8706" max="8714" width="7.09765625" style="2" customWidth="1"/>
    <col min="8715" max="8715" width="9" style="2"/>
    <col min="8716" max="8718" width="7.09765625" style="2" customWidth="1"/>
    <col min="8719" max="8960" width="9" style="2"/>
    <col min="8961" max="8961" width="10.69921875" style="2" customWidth="1"/>
    <col min="8962" max="8970" width="7.09765625" style="2" customWidth="1"/>
    <col min="8971" max="8971" width="9" style="2"/>
    <col min="8972" max="8974" width="7.09765625" style="2" customWidth="1"/>
    <col min="8975" max="9216" width="9" style="2"/>
    <col min="9217" max="9217" width="10.69921875" style="2" customWidth="1"/>
    <col min="9218" max="9226" width="7.09765625" style="2" customWidth="1"/>
    <col min="9227" max="9227" width="9" style="2"/>
    <col min="9228" max="9230" width="7.09765625" style="2" customWidth="1"/>
    <col min="9231" max="9472" width="9" style="2"/>
    <col min="9473" max="9473" width="10.69921875" style="2" customWidth="1"/>
    <col min="9474" max="9482" width="7.09765625" style="2" customWidth="1"/>
    <col min="9483" max="9483" width="9" style="2"/>
    <col min="9484" max="9486" width="7.09765625" style="2" customWidth="1"/>
    <col min="9487" max="9728" width="9" style="2"/>
    <col min="9729" max="9729" width="10.69921875" style="2" customWidth="1"/>
    <col min="9730" max="9738" width="7.09765625" style="2" customWidth="1"/>
    <col min="9739" max="9739" width="9" style="2"/>
    <col min="9740" max="9742" width="7.09765625" style="2" customWidth="1"/>
    <col min="9743" max="9984" width="9" style="2"/>
    <col min="9985" max="9985" width="10.69921875" style="2" customWidth="1"/>
    <col min="9986" max="9994" width="7.09765625" style="2" customWidth="1"/>
    <col min="9995" max="9995" width="9" style="2"/>
    <col min="9996" max="9998" width="7.09765625" style="2" customWidth="1"/>
    <col min="9999" max="10240" width="9" style="2"/>
    <col min="10241" max="10241" width="10.69921875" style="2" customWidth="1"/>
    <col min="10242" max="10250" width="7.09765625" style="2" customWidth="1"/>
    <col min="10251" max="10251" width="9" style="2"/>
    <col min="10252" max="10254" width="7.09765625" style="2" customWidth="1"/>
    <col min="10255" max="10496" width="9" style="2"/>
    <col min="10497" max="10497" width="10.69921875" style="2" customWidth="1"/>
    <col min="10498" max="10506" width="7.09765625" style="2" customWidth="1"/>
    <col min="10507" max="10507" width="9" style="2"/>
    <col min="10508" max="10510" width="7.09765625" style="2" customWidth="1"/>
    <col min="10511" max="10752" width="9" style="2"/>
    <col min="10753" max="10753" width="10.69921875" style="2" customWidth="1"/>
    <col min="10754" max="10762" width="7.09765625" style="2" customWidth="1"/>
    <col min="10763" max="10763" width="9" style="2"/>
    <col min="10764" max="10766" width="7.09765625" style="2" customWidth="1"/>
    <col min="10767" max="11008" width="9" style="2"/>
    <col min="11009" max="11009" width="10.69921875" style="2" customWidth="1"/>
    <col min="11010" max="11018" width="7.09765625" style="2" customWidth="1"/>
    <col min="11019" max="11019" width="9" style="2"/>
    <col min="11020" max="11022" width="7.09765625" style="2" customWidth="1"/>
    <col min="11023" max="11264" width="9" style="2"/>
    <col min="11265" max="11265" width="10.69921875" style="2" customWidth="1"/>
    <col min="11266" max="11274" width="7.09765625" style="2" customWidth="1"/>
    <col min="11275" max="11275" width="9" style="2"/>
    <col min="11276" max="11278" width="7.09765625" style="2" customWidth="1"/>
    <col min="11279" max="11520" width="9" style="2"/>
    <col min="11521" max="11521" width="10.69921875" style="2" customWidth="1"/>
    <col min="11522" max="11530" width="7.09765625" style="2" customWidth="1"/>
    <col min="11531" max="11531" width="9" style="2"/>
    <col min="11532" max="11534" width="7.09765625" style="2" customWidth="1"/>
    <col min="11535" max="11776" width="9" style="2"/>
    <col min="11777" max="11777" width="10.69921875" style="2" customWidth="1"/>
    <col min="11778" max="11786" width="7.09765625" style="2" customWidth="1"/>
    <col min="11787" max="11787" width="9" style="2"/>
    <col min="11788" max="11790" width="7.09765625" style="2" customWidth="1"/>
    <col min="11791" max="12032" width="9" style="2"/>
    <col min="12033" max="12033" width="10.69921875" style="2" customWidth="1"/>
    <col min="12034" max="12042" width="7.09765625" style="2" customWidth="1"/>
    <col min="12043" max="12043" width="9" style="2"/>
    <col min="12044" max="12046" width="7.09765625" style="2" customWidth="1"/>
    <col min="12047" max="12288" width="9" style="2"/>
    <col min="12289" max="12289" width="10.69921875" style="2" customWidth="1"/>
    <col min="12290" max="12298" width="7.09765625" style="2" customWidth="1"/>
    <col min="12299" max="12299" width="9" style="2"/>
    <col min="12300" max="12302" width="7.09765625" style="2" customWidth="1"/>
    <col min="12303" max="12544" width="9" style="2"/>
    <col min="12545" max="12545" width="10.69921875" style="2" customWidth="1"/>
    <col min="12546" max="12554" width="7.09765625" style="2" customWidth="1"/>
    <col min="12555" max="12555" width="9" style="2"/>
    <col min="12556" max="12558" width="7.09765625" style="2" customWidth="1"/>
    <col min="12559" max="12800" width="9" style="2"/>
    <col min="12801" max="12801" width="10.69921875" style="2" customWidth="1"/>
    <col min="12802" max="12810" width="7.09765625" style="2" customWidth="1"/>
    <col min="12811" max="12811" width="9" style="2"/>
    <col min="12812" max="12814" width="7.09765625" style="2" customWidth="1"/>
    <col min="12815" max="13056" width="9" style="2"/>
    <col min="13057" max="13057" width="10.69921875" style="2" customWidth="1"/>
    <col min="13058" max="13066" width="7.09765625" style="2" customWidth="1"/>
    <col min="13067" max="13067" width="9" style="2"/>
    <col min="13068" max="13070" width="7.09765625" style="2" customWidth="1"/>
    <col min="13071" max="13312" width="9" style="2"/>
    <col min="13313" max="13313" width="10.69921875" style="2" customWidth="1"/>
    <col min="13314" max="13322" width="7.09765625" style="2" customWidth="1"/>
    <col min="13323" max="13323" width="9" style="2"/>
    <col min="13324" max="13326" width="7.09765625" style="2" customWidth="1"/>
    <col min="13327" max="13568" width="9" style="2"/>
    <col min="13569" max="13569" width="10.69921875" style="2" customWidth="1"/>
    <col min="13570" max="13578" width="7.09765625" style="2" customWidth="1"/>
    <col min="13579" max="13579" width="9" style="2"/>
    <col min="13580" max="13582" width="7.09765625" style="2" customWidth="1"/>
    <col min="13583" max="13824" width="9" style="2"/>
    <col min="13825" max="13825" width="10.69921875" style="2" customWidth="1"/>
    <col min="13826" max="13834" width="7.09765625" style="2" customWidth="1"/>
    <col min="13835" max="13835" width="9" style="2"/>
    <col min="13836" max="13838" width="7.09765625" style="2" customWidth="1"/>
    <col min="13839" max="14080" width="9" style="2"/>
    <col min="14081" max="14081" width="10.69921875" style="2" customWidth="1"/>
    <col min="14082" max="14090" width="7.09765625" style="2" customWidth="1"/>
    <col min="14091" max="14091" width="9" style="2"/>
    <col min="14092" max="14094" width="7.09765625" style="2" customWidth="1"/>
    <col min="14095" max="14336" width="9" style="2"/>
    <col min="14337" max="14337" width="10.69921875" style="2" customWidth="1"/>
    <col min="14338" max="14346" width="7.09765625" style="2" customWidth="1"/>
    <col min="14347" max="14347" width="9" style="2"/>
    <col min="14348" max="14350" width="7.09765625" style="2" customWidth="1"/>
    <col min="14351" max="14592" width="9" style="2"/>
    <col min="14593" max="14593" width="10.69921875" style="2" customWidth="1"/>
    <col min="14594" max="14602" width="7.09765625" style="2" customWidth="1"/>
    <col min="14603" max="14603" width="9" style="2"/>
    <col min="14604" max="14606" width="7.09765625" style="2" customWidth="1"/>
    <col min="14607" max="14848" width="9" style="2"/>
    <col min="14849" max="14849" width="10.69921875" style="2" customWidth="1"/>
    <col min="14850" max="14858" width="7.09765625" style="2" customWidth="1"/>
    <col min="14859" max="14859" width="9" style="2"/>
    <col min="14860" max="14862" width="7.09765625" style="2" customWidth="1"/>
    <col min="14863" max="15104" width="9" style="2"/>
    <col min="15105" max="15105" width="10.69921875" style="2" customWidth="1"/>
    <col min="15106" max="15114" width="7.09765625" style="2" customWidth="1"/>
    <col min="15115" max="15115" width="9" style="2"/>
    <col min="15116" max="15118" width="7.09765625" style="2" customWidth="1"/>
    <col min="15119" max="15360" width="9" style="2"/>
    <col min="15361" max="15361" width="10.69921875" style="2" customWidth="1"/>
    <col min="15362" max="15370" width="7.09765625" style="2" customWidth="1"/>
    <col min="15371" max="15371" width="9" style="2"/>
    <col min="15372" max="15374" width="7.09765625" style="2" customWidth="1"/>
    <col min="15375" max="15616" width="9" style="2"/>
    <col min="15617" max="15617" width="10.69921875" style="2" customWidth="1"/>
    <col min="15618" max="15626" width="7.09765625" style="2" customWidth="1"/>
    <col min="15627" max="15627" width="9" style="2"/>
    <col min="15628" max="15630" width="7.09765625" style="2" customWidth="1"/>
    <col min="15631" max="15872" width="9" style="2"/>
    <col min="15873" max="15873" width="10.69921875" style="2" customWidth="1"/>
    <col min="15874" max="15882" width="7.09765625" style="2" customWidth="1"/>
    <col min="15883" max="15883" width="9" style="2"/>
    <col min="15884" max="15886" width="7.09765625" style="2" customWidth="1"/>
    <col min="15887" max="16128" width="9" style="2"/>
    <col min="16129" max="16129" width="10.69921875" style="2" customWidth="1"/>
    <col min="16130" max="16138" width="7.09765625" style="2" customWidth="1"/>
    <col min="16139" max="16139" width="9" style="2"/>
    <col min="16140" max="16142" width="7.09765625" style="2" customWidth="1"/>
    <col min="16143" max="16384" width="9" style="2"/>
  </cols>
  <sheetData>
    <row r="1" spans="1:15" ht="19.2" x14ac:dyDescent="0.25">
      <c r="A1" s="1" t="s">
        <v>0</v>
      </c>
    </row>
    <row r="2" spans="1:15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15" ht="14.25" customHeight="1" thickTop="1" x14ac:dyDescent="0.2">
      <c r="A3" s="196" t="s">
        <v>2</v>
      </c>
      <c r="B3" s="187" t="s">
        <v>3</v>
      </c>
      <c r="C3" s="196"/>
      <c r="D3" s="198" t="s">
        <v>4</v>
      </c>
      <c r="E3" s="199"/>
      <c r="F3" s="199"/>
      <c r="G3" s="200"/>
      <c r="H3" s="201" t="s">
        <v>5</v>
      </c>
      <c r="I3" s="202" t="s">
        <v>6</v>
      </c>
      <c r="J3" s="201" t="s">
        <v>7</v>
      </c>
      <c r="K3" s="5" t="s">
        <v>8</v>
      </c>
      <c r="L3" s="6"/>
      <c r="M3" s="187" t="s">
        <v>9</v>
      </c>
      <c r="N3" s="188"/>
    </row>
    <row r="4" spans="1:15" x14ac:dyDescent="0.2">
      <c r="A4" s="196"/>
      <c r="B4" s="189"/>
      <c r="C4" s="197"/>
      <c r="D4" s="191" t="s">
        <v>10</v>
      </c>
      <c r="E4" s="192"/>
      <c r="F4" s="193"/>
      <c r="G4" s="194" t="s">
        <v>11</v>
      </c>
      <c r="H4" s="202"/>
      <c r="I4" s="202"/>
      <c r="J4" s="202"/>
      <c r="K4" s="7" t="s">
        <v>12</v>
      </c>
      <c r="L4" s="8" t="s">
        <v>13</v>
      </c>
      <c r="M4" s="189"/>
      <c r="N4" s="190"/>
    </row>
    <row r="5" spans="1:15" x14ac:dyDescent="0.2">
      <c r="A5" s="197"/>
      <c r="B5" s="9" t="s">
        <v>14</v>
      </c>
      <c r="C5" s="9" t="s">
        <v>15</v>
      </c>
      <c r="D5" s="10" t="s">
        <v>16</v>
      </c>
      <c r="E5" s="10" t="s">
        <v>17</v>
      </c>
      <c r="F5" s="11" t="s">
        <v>18</v>
      </c>
      <c r="G5" s="195"/>
      <c r="H5" s="195"/>
      <c r="I5" s="195"/>
      <c r="J5" s="195"/>
      <c r="K5" s="12"/>
      <c r="L5" s="13" t="s">
        <v>19</v>
      </c>
      <c r="M5" s="9" t="s">
        <v>14</v>
      </c>
      <c r="N5" s="9" t="s">
        <v>20</v>
      </c>
    </row>
    <row r="6" spans="1:15" x14ac:dyDescent="0.2">
      <c r="A6" s="14" t="s">
        <v>21</v>
      </c>
      <c r="B6" s="15">
        <v>8</v>
      </c>
      <c r="C6" s="15">
        <v>1772</v>
      </c>
      <c r="D6" s="15">
        <v>124</v>
      </c>
      <c r="E6" s="15">
        <v>28</v>
      </c>
      <c r="F6" s="15">
        <v>96</v>
      </c>
      <c r="G6" s="15">
        <v>351</v>
      </c>
      <c r="H6" s="15">
        <v>84</v>
      </c>
      <c r="I6" s="15">
        <v>4</v>
      </c>
      <c r="J6" s="15">
        <v>149</v>
      </c>
      <c r="K6" s="15"/>
      <c r="L6" s="15"/>
      <c r="M6" s="15">
        <v>369</v>
      </c>
      <c r="N6" s="15">
        <v>2123</v>
      </c>
    </row>
    <row r="7" spans="1:15" x14ac:dyDescent="0.2">
      <c r="A7" s="14" t="s">
        <v>22</v>
      </c>
      <c r="B7" s="15">
        <v>8</v>
      </c>
      <c r="C7" s="15">
        <v>1772</v>
      </c>
      <c r="D7" s="15">
        <v>136</v>
      </c>
      <c r="E7" s="15">
        <v>28</v>
      </c>
      <c r="F7" s="15">
        <v>108</v>
      </c>
      <c r="G7" s="15">
        <v>352</v>
      </c>
      <c r="H7" s="15">
        <v>91</v>
      </c>
      <c r="I7" s="15">
        <v>4</v>
      </c>
      <c r="J7" s="15">
        <v>162</v>
      </c>
      <c r="K7" s="15"/>
      <c r="L7" s="15"/>
      <c r="M7" s="15">
        <v>401</v>
      </c>
      <c r="N7" s="15">
        <v>2124</v>
      </c>
    </row>
    <row r="8" spans="1:15" x14ac:dyDescent="0.2">
      <c r="A8" s="14" t="s">
        <v>23</v>
      </c>
      <c r="B8" s="15">
        <v>8</v>
      </c>
      <c r="C8" s="15">
        <v>1771</v>
      </c>
      <c r="D8" s="15">
        <v>135</v>
      </c>
      <c r="E8" s="15">
        <v>26</v>
      </c>
      <c r="F8" s="15">
        <v>109</v>
      </c>
      <c r="G8" s="15">
        <v>318</v>
      </c>
      <c r="H8" s="15">
        <v>95</v>
      </c>
      <c r="I8" s="15">
        <v>4</v>
      </c>
      <c r="J8" s="15">
        <v>161</v>
      </c>
      <c r="K8" s="15">
        <v>4</v>
      </c>
      <c r="L8" s="15">
        <v>423</v>
      </c>
      <c r="M8" s="15">
        <v>403</v>
      </c>
      <c r="N8" s="15">
        <v>2089</v>
      </c>
    </row>
    <row r="9" spans="1:15" x14ac:dyDescent="0.2">
      <c r="A9" s="14" t="s">
        <v>24</v>
      </c>
      <c r="B9" s="15">
        <v>7</v>
      </c>
      <c r="C9" s="15">
        <v>1716</v>
      </c>
      <c r="D9" s="15">
        <v>135</v>
      </c>
      <c r="E9" s="15">
        <v>25</v>
      </c>
      <c r="F9" s="15">
        <v>110</v>
      </c>
      <c r="G9" s="15">
        <v>299</v>
      </c>
      <c r="H9" s="15">
        <v>94</v>
      </c>
      <c r="I9" s="15">
        <v>4</v>
      </c>
      <c r="J9" s="15">
        <v>153</v>
      </c>
      <c r="K9" s="15">
        <v>4</v>
      </c>
      <c r="L9" s="15">
        <v>423</v>
      </c>
      <c r="M9" s="15">
        <v>393</v>
      </c>
      <c r="N9" s="15">
        <v>2015</v>
      </c>
    </row>
    <row r="10" spans="1:15" x14ac:dyDescent="0.2">
      <c r="A10" s="14" t="s">
        <v>25</v>
      </c>
      <c r="B10" s="15">
        <v>8</v>
      </c>
      <c r="C10" s="15">
        <v>1999</v>
      </c>
      <c r="D10" s="15">
        <v>131</v>
      </c>
      <c r="E10" s="15">
        <v>24</v>
      </c>
      <c r="F10" s="15">
        <v>107</v>
      </c>
      <c r="G10" s="15">
        <v>289</v>
      </c>
      <c r="H10" s="15">
        <v>94</v>
      </c>
      <c r="I10" s="15">
        <v>4</v>
      </c>
      <c r="J10" s="15">
        <v>154</v>
      </c>
      <c r="K10" s="15">
        <v>4</v>
      </c>
      <c r="L10" s="15">
        <v>423</v>
      </c>
      <c r="M10" s="15">
        <v>391</v>
      </c>
      <c r="N10" s="15">
        <v>2288</v>
      </c>
    </row>
    <row r="11" spans="1:15" x14ac:dyDescent="0.2">
      <c r="A11" s="14" t="s">
        <v>26</v>
      </c>
      <c r="B11" s="15">
        <v>8</v>
      </c>
      <c r="C11" s="15">
        <v>2003</v>
      </c>
      <c r="D11" s="15">
        <v>129</v>
      </c>
      <c r="E11" s="15">
        <v>24</v>
      </c>
      <c r="F11" s="15">
        <v>105</v>
      </c>
      <c r="G11" s="15">
        <v>287</v>
      </c>
      <c r="H11" s="15">
        <v>92</v>
      </c>
      <c r="I11" s="15">
        <v>3</v>
      </c>
      <c r="J11" s="15">
        <v>156</v>
      </c>
      <c r="K11" s="15">
        <v>4</v>
      </c>
      <c r="L11" s="15">
        <v>423</v>
      </c>
      <c r="M11" s="15">
        <f>B11+D11+H11+I11+J11</f>
        <v>388</v>
      </c>
      <c r="N11" s="15">
        <f>C11+G11</f>
        <v>2290</v>
      </c>
    </row>
    <row r="12" spans="1:15" x14ac:dyDescent="0.2">
      <c r="A12" s="14" t="s">
        <v>27</v>
      </c>
      <c r="B12" s="15">
        <v>8</v>
      </c>
      <c r="C12" s="15">
        <v>2003</v>
      </c>
      <c r="D12" s="15">
        <v>128</v>
      </c>
      <c r="E12" s="15">
        <v>20</v>
      </c>
      <c r="F12" s="15">
        <v>108</v>
      </c>
      <c r="G12" s="15">
        <v>230</v>
      </c>
      <c r="H12" s="15">
        <v>93</v>
      </c>
      <c r="I12" s="15">
        <v>3</v>
      </c>
      <c r="J12" s="15">
        <v>162</v>
      </c>
      <c r="K12" s="15">
        <v>4</v>
      </c>
      <c r="L12" s="15">
        <v>423</v>
      </c>
      <c r="M12" s="15">
        <v>394</v>
      </c>
      <c r="N12" s="15">
        <v>2233</v>
      </c>
    </row>
    <row r="13" spans="1:15" x14ac:dyDescent="0.2">
      <c r="A13" s="14" t="s">
        <v>28</v>
      </c>
      <c r="B13" s="15">
        <v>8</v>
      </c>
      <c r="C13" s="15">
        <v>1998</v>
      </c>
      <c r="D13" s="15">
        <v>129</v>
      </c>
      <c r="E13" s="15">
        <v>18</v>
      </c>
      <c r="F13" s="15">
        <v>111</v>
      </c>
      <c r="G13" s="15">
        <v>211</v>
      </c>
      <c r="H13" s="15">
        <v>94</v>
      </c>
      <c r="I13" s="15">
        <v>2</v>
      </c>
      <c r="J13" s="15">
        <v>170</v>
      </c>
      <c r="K13" s="15">
        <v>4</v>
      </c>
      <c r="L13" s="15">
        <v>423</v>
      </c>
      <c r="M13" s="15">
        <v>403</v>
      </c>
      <c r="N13" s="15">
        <v>2209</v>
      </c>
    </row>
    <row r="14" spans="1:15" x14ac:dyDescent="0.2">
      <c r="A14" s="14" t="s">
        <v>29</v>
      </c>
      <c r="B14" s="15">
        <v>8</v>
      </c>
      <c r="C14" s="15">
        <v>2013</v>
      </c>
      <c r="D14" s="15">
        <v>132</v>
      </c>
      <c r="E14" s="15">
        <v>18</v>
      </c>
      <c r="F14" s="15">
        <v>114</v>
      </c>
      <c r="G14" s="15">
        <v>211</v>
      </c>
      <c r="H14" s="15">
        <v>95</v>
      </c>
      <c r="I14" s="15">
        <v>2</v>
      </c>
      <c r="J14" s="15">
        <v>171</v>
      </c>
      <c r="K14" s="15">
        <v>4</v>
      </c>
      <c r="L14" s="15">
        <v>423</v>
      </c>
      <c r="M14" s="15">
        <v>408</v>
      </c>
      <c r="N14" s="15">
        <v>2224</v>
      </c>
      <c r="O14" s="16"/>
    </row>
    <row r="15" spans="1:15" x14ac:dyDescent="0.2">
      <c r="A15" s="14" t="s">
        <v>30</v>
      </c>
      <c r="B15" s="17">
        <v>8</v>
      </c>
      <c r="C15" s="17">
        <v>2013</v>
      </c>
      <c r="D15" s="17">
        <v>131</v>
      </c>
      <c r="E15" s="17">
        <v>17</v>
      </c>
      <c r="F15" s="17">
        <v>114</v>
      </c>
      <c r="G15" s="17">
        <v>199</v>
      </c>
      <c r="H15" s="17">
        <v>94</v>
      </c>
      <c r="I15" s="17">
        <v>3</v>
      </c>
      <c r="J15" s="17">
        <v>170</v>
      </c>
      <c r="K15" s="17">
        <v>4</v>
      </c>
      <c r="L15" s="17">
        <v>423</v>
      </c>
      <c r="M15" s="17">
        <v>406</v>
      </c>
      <c r="N15" s="17">
        <v>2212</v>
      </c>
      <c r="O15" s="16"/>
    </row>
    <row r="16" spans="1:15" x14ac:dyDescent="0.2">
      <c r="A16" s="14" t="s">
        <v>31</v>
      </c>
      <c r="B16" s="17">
        <v>8</v>
      </c>
      <c r="C16" s="17">
        <v>2013</v>
      </c>
      <c r="D16" s="17">
        <v>133</v>
      </c>
      <c r="E16" s="17">
        <v>17</v>
      </c>
      <c r="F16" s="17">
        <v>116</v>
      </c>
      <c r="G16" s="17">
        <v>191</v>
      </c>
      <c r="H16" s="17">
        <v>96</v>
      </c>
      <c r="I16" s="17">
        <v>2</v>
      </c>
      <c r="J16" s="17">
        <v>174</v>
      </c>
      <c r="K16" s="17">
        <v>4</v>
      </c>
      <c r="L16" s="17">
        <v>423</v>
      </c>
      <c r="M16" s="17">
        <v>413</v>
      </c>
      <c r="N16" s="17">
        <v>2204</v>
      </c>
      <c r="O16" s="16"/>
    </row>
    <row r="17" spans="1:15" x14ac:dyDescent="0.2">
      <c r="A17" s="14" t="s">
        <v>32</v>
      </c>
      <c r="B17" s="17">
        <v>8</v>
      </c>
      <c r="C17" s="17">
        <v>2011</v>
      </c>
      <c r="D17" s="17">
        <v>130</v>
      </c>
      <c r="E17" s="17">
        <v>14</v>
      </c>
      <c r="F17" s="17">
        <v>116</v>
      </c>
      <c r="G17" s="17">
        <v>171</v>
      </c>
      <c r="H17" s="17">
        <v>95</v>
      </c>
      <c r="I17" s="17">
        <v>3</v>
      </c>
      <c r="J17" s="17">
        <v>186</v>
      </c>
      <c r="K17" s="17">
        <v>4</v>
      </c>
      <c r="L17" s="17">
        <v>423</v>
      </c>
      <c r="M17" s="17">
        <v>422</v>
      </c>
      <c r="N17" s="17">
        <v>2182</v>
      </c>
      <c r="O17" s="16"/>
    </row>
    <row r="18" spans="1:15" x14ac:dyDescent="0.2">
      <c r="A18" s="14" t="s">
        <v>33</v>
      </c>
      <c r="B18" s="17">
        <v>8</v>
      </c>
      <c r="C18" s="17">
        <v>2011</v>
      </c>
      <c r="D18" s="17">
        <v>123</v>
      </c>
      <c r="E18" s="17">
        <v>13</v>
      </c>
      <c r="F18" s="17">
        <v>110</v>
      </c>
      <c r="G18" s="17">
        <v>152</v>
      </c>
      <c r="H18" s="17">
        <v>94</v>
      </c>
      <c r="I18" s="17">
        <v>3</v>
      </c>
      <c r="J18" s="17">
        <v>198</v>
      </c>
      <c r="K18" s="17">
        <v>4</v>
      </c>
      <c r="L18" s="17">
        <v>423</v>
      </c>
      <c r="M18" s="17">
        <v>426</v>
      </c>
      <c r="N18" s="17">
        <v>2163</v>
      </c>
      <c r="O18" s="16"/>
    </row>
    <row r="19" spans="1:15" x14ac:dyDescent="0.2">
      <c r="A19" s="14" t="s">
        <v>34</v>
      </c>
      <c r="B19" s="17">
        <v>8</v>
      </c>
      <c r="C19" s="17">
        <v>2011</v>
      </c>
      <c r="D19" s="17">
        <v>127</v>
      </c>
      <c r="E19" s="17">
        <v>11</v>
      </c>
      <c r="F19" s="17">
        <v>116</v>
      </c>
      <c r="G19" s="17">
        <v>142</v>
      </c>
      <c r="H19" s="17">
        <v>94</v>
      </c>
      <c r="I19" s="17">
        <v>3</v>
      </c>
      <c r="J19" s="17">
        <v>212</v>
      </c>
      <c r="K19" s="17">
        <v>4</v>
      </c>
      <c r="L19" s="17">
        <v>423</v>
      </c>
      <c r="M19" s="17">
        <v>444</v>
      </c>
      <c r="N19" s="17">
        <v>2153</v>
      </c>
      <c r="O19" s="16"/>
    </row>
    <row r="20" spans="1:15" x14ac:dyDescent="0.2">
      <c r="A20" s="14" t="s">
        <v>35</v>
      </c>
      <c r="B20" s="17">
        <v>8</v>
      </c>
      <c r="C20" s="17">
        <v>2011</v>
      </c>
      <c r="D20" s="17">
        <v>126</v>
      </c>
      <c r="E20" s="17">
        <v>11</v>
      </c>
      <c r="F20" s="17">
        <v>115</v>
      </c>
      <c r="G20" s="17">
        <v>142</v>
      </c>
      <c r="H20" s="17">
        <v>96</v>
      </c>
      <c r="I20" s="17">
        <v>4</v>
      </c>
      <c r="J20" s="17">
        <v>209</v>
      </c>
      <c r="K20" s="17">
        <v>4</v>
      </c>
      <c r="L20" s="17">
        <v>423</v>
      </c>
      <c r="M20" s="17">
        <v>443</v>
      </c>
      <c r="N20" s="17">
        <f>SUM(C20,G20)</f>
        <v>2153</v>
      </c>
    </row>
    <row r="21" spans="1:15" x14ac:dyDescent="0.2">
      <c r="A21" s="14" t="s">
        <v>36</v>
      </c>
      <c r="B21" s="17">
        <v>8</v>
      </c>
      <c r="C21" s="17">
        <v>2011</v>
      </c>
      <c r="D21" s="17">
        <v>130</v>
      </c>
      <c r="E21" s="17">
        <v>11</v>
      </c>
      <c r="F21" s="17">
        <v>119</v>
      </c>
      <c r="G21" s="17">
        <v>142</v>
      </c>
      <c r="H21" s="17">
        <v>98</v>
      </c>
      <c r="I21" s="17">
        <v>4</v>
      </c>
      <c r="J21" s="17">
        <v>217</v>
      </c>
      <c r="K21" s="17">
        <v>4</v>
      </c>
      <c r="L21" s="17">
        <v>423</v>
      </c>
      <c r="M21" s="17">
        <v>457</v>
      </c>
      <c r="N21" s="17">
        <v>2153</v>
      </c>
    </row>
    <row r="22" spans="1:15" x14ac:dyDescent="0.2">
      <c r="A22" s="14" t="s">
        <v>37</v>
      </c>
      <c r="B22" s="17">
        <v>8</v>
      </c>
      <c r="C22" s="17">
        <v>2006</v>
      </c>
      <c r="D22" s="17">
        <v>130</v>
      </c>
      <c r="E22" s="17">
        <v>11</v>
      </c>
      <c r="F22" s="17">
        <v>119</v>
      </c>
      <c r="G22" s="17">
        <v>142</v>
      </c>
      <c r="H22" s="17">
        <v>97</v>
      </c>
      <c r="I22" s="17">
        <v>4</v>
      </c>
      <c r="J22" s="17">
        <v>220</v>
      </c>
      <c r="K22" s="17">
        <v>4</v>
      </c>
      <c r="L22" s="17">
        <v>423</v>
      </c>
      <c r="M22" s="17">
        <v>459</v>
      </c>
      <c r="N22" s="17">
        <v>2148</v>
      </c>
    </row>
    <row r="23" spans="1:15" x14ac:dyDescent="0.2">
      <c r="A23" s="14" t="s">
        <v>38</v>
      </c>
      <c r="B23" s="17">
        <v>8</v>
      </c>
      <c r="C23" s="17">
        <v>2006</v>
      </c>
      <c r="D23" s="17">
        <v>131</v>
      </c>
      <c r="E23" s="17">
        <v>11</v>
      </c>
      <c r="F23" s="17">
        <v>120</v>
      </c>
      <c r="G23" s="17">
        <v>142</v>
      </c>
      <c r="H23" s="17">
        <v>100</v>
      </c>
      <c r="I23" s="17">
        <v>4</v>
      </c>
      <c r="J23" s="17">
        <v>228</v>
      </c>
      <c r="K23" s="17">
        <v>4</v>
      </c>
      <c r="L23" s="17">
        <v>423</v>
      </c>
      <c r="M23" s="17">
        <v>471</v>
      </c>
      <c r="N23" s="17">
        <v>2148</v>
      </c>
    </row>
    <row r="24" spans="1:15" x14ac:dyDescent="0.2">
      <c r="A24" s="14" t="s">
        <v>39</v>
      </c>
      <c r="B24" s="17">
        <v>8</v>
      </c>
      <c r="C24" s="17">
        <v>2006</v>
      </c>
      <c r="D24" s="17">
        <v>133</v>
      </c>
      <c r="E24" s="17">
        <v>11</v>
      </c>
      <c r="F24" s="17">
        <v>122</v>
      </c>
      <c r="G24" s="17">
        <v>142</v>
      </c>
      <c r="H24" s="17">
        <v>100</v>
      </c>
      <c r="I24" s="17">
        <v>6</v>
      </c>
      <c r="J24" s="17">
        <v>234</v>
      </c>
      <c r="K24" s="17">
        <v>4</v>
      </c>
      <c r="L24" s="17">
        <v>423</v>
      </c>
      <c r="M24" s="17">
        <v>481</v>
      </c>
      <c r="N24" s="17">
        <v>2148</v>
      </c>
    </row>
    <row r="25" spans="1:15" x14ac:dyDescent="0.2">
      <c r="A25" s="14" t="s">
        <v>334</v>
      </c>
      <c r="B25" s="17">
        <v>7</v>
      </c>
      <c r="C25" s="17">
        <v>1882</v>
      </c>
      <c r="D25" s="17">
        <v>132</v>
      </c>
      <c r="E25" s="17">
        <v>11</v>
      </c>
      <c r="F25" s="17">
        <v>121</v>
      </c>
      <c r="G25" s="17">
        <v>142</v>
      </c>
      <c r="H25" s="17">
        <v>97</v>
      </c>
      <c r="I25" s="17">
        <v>7</v>
      </c>
      <c r="J25" s="17">
        <v>236</v>
      </c>
      <c r="K25" s="17">
        <v>4</v>
      </c>
      <c r="L25" s="17">
        <v>423</v>
      </c>
      <c r="M25" s="17">
        <v>479</v>
      </c>
      <c r="N25" s="17">
        <v>2024</v>
      </c>
    </row>
    <row r="26" spans="1:15" x14ac:dyDescent="0.2">
      <c r="A26" s="18" t="s">
        <v>335</v>
      </c>
      <c r="B26" s="19">
        <v>7</v>
      </c>
      <c r="C26" s="20">
        <v>1882</v>
      </c>
      <c r="D26" s="20">
        <v>129</v>
      </c>
      <c r="E26" s="20">
        <v>11</v>
      </c>
      <c r="F26" s="20">
        <v>118</v>
      </c>
      <c r="G26" s="20">
        <v>142</v>
      </c>
      <c r="H26" s="20">
        <v>96</v>
      </c>
      <c r="I26" s="20">
        <v>8</v>
      </c>
      <c r="J26" s="20">
        <v>241</v>
      </c>
      <c r="K26" s="20">
        <v>4</v>
      </c>
      <c r="L26" s="20">
        <v>423</v>
      </c>
      <c r="M26" s="20">
        <v>481</v>
      </c>
      <c r="N26" s="20">
        <v>2024</v>
      </c>
    </row>
    <row r="27" spans="1:15" x14ac:dyDescent="0.2">
      <c r="A27" s="2" t="s">
        <v>40</v>
      </c>
      <c r="N27" s="21" t="s">
        <v>41</v>
      </c>
    </row>
  </sheetData>
  <mergeCells count="9">
    <mergeCell ref="M3:N4"/>
    <mergeCell ref="D4:F4"/>
    <mergeCell ref="G4:G5"/>
    <mergeCell ref="A3:A5"/>
    <mergeCell ref="B3:C4"/>
    <mergeCell ref="D3:G3"/>
    <mergeCell ref="H3:H5"/>
    <mergeCell ref="I3:I5"/>
    <mergeCell ref="J3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6104-7BA4-44A4-B812-A88E4249F2EE}">
  <dimension ref="A1:M30"/>
  <sheetViews>
    <sheetView workbookViewId="0">
      <selection activeCell="I41" sqref="I41"/>
    </sheetView>
  </sheetViews>
  <sheetFormatPr defaultRowHeight="13.2" x14ac:dyDescent="0.2"/>
  <cols>
    <col min="1" max="1" width="12" style="2" customWidth="1"/>
    <col min="2" max="256" width="9" style="2"/>
    <col min="257" max="257" width="12" style="2" customWidth="1"/>
    <col min="258" max="512" width="9" style="2"/>
    <col min="513" max="513" width="12" style="2" customWidth="1"/>
    <col min="514" max="768" width="9" style="2"/>
    <col min="769" max="769" width="12" style="2" customWidth="1"/>
    <col min="770" max="1024" width="9" style="2"/>
    <col min="1025" max="1025" width="12" style="2" customWidth="1"/>
    <col min="1026" max="1280" width="9" style="2"/>
    <col min="1281" max="1281" width="12" style="2" customWidth="1"/>
    <col min="1282" max="1536" width="9" style="2"/>
    <col min="1537" max="1537" width="12" style="2" customWidth="1"/>
    <col min="1538" max="1792" width="9" style="2"/>
    <col min="1793" max="1793" width="12" style="2" customWidth="1"/>
    <col min="1794" max="2048" width="9" style="2"/>
    <col min="2049" max="2049" width="12" style="2" customWidth="1"/>
    <col min="2050" max="2304" width="9" style="2"/>
    <col min="2305" max="2305" width="12" style="2" customWidth="1"/>
    <col min="2306" max="2560" width="9" style="2"/>
    <col min="2561" max="2561" width="12" style="2" customWidth="1"/>
    <col min="2562" max="2816" width="9" style="2"/>
    <col min="2817" max="2817" width="12" style="2" customWidth="1"/>
    <col min="2818" max="3072" width="9" style="2"/>
    <col min="3073" max="3073" width="12" style="2" customWidth="1"/>
    <col min="3074" max="3328" width="9" style="2"/>
    <col min="3329" max="3329" width="12" style="2" customWidth="1"/>
    <col min="3330" max="3584" width="9" style="2"/>
    <col min="3585" max="3585" width="12" style="2" customWidth="1"/>
    <col min="3586" max="3840" width="9" style="2"/>
    <col min="3841" max="3841" width="12" style="2" customWidth="1"/>
    <col min="3842" max="4096" width="9" style="2"/>
    <col min="4097" max="4097" width="12" style="2" customWidth="1"/>
    <col min="4098" max="4352" width="9" style="2"/>
    <col min="4353" max="4353" width="12" style="2" customWidth="1"/>
    <col min="4354" max="4608" width="9" style="2"/>
    <col min="4609" max="4609" width="12" style="2" customWidth="1"/>
    <col min="4610" max="4864" width="9" style="2"/>
    <col min="4865" max="4865" width="12" style="2" customWidth="1"/>
    <col min="4866" max="5120" width="9" style="2"/>
    <col min="5121" max="5121" width="12" style="2" customWidth="1"/>
    <col min="5122" max="5376" width="9" style="2"/>
    <col min="5377" max="5377" width="12" style="2" customWidth="1"/>
    <col min="5378" max="5632" width="9" style="2"/>
    <col min="5633" max="5633" width="12" style="2" customWidth="1"/>
    <col min="5634" max="5888" width="9" style="2"/>
    <col min="5889" max="5889" width="12" style="2" customWidth="1"/>
    <col min="5890" max="6144" width="9" style="2"/>
    <col min="6145" max="6145" width="12" style="2" customWidth="1"/>
    <col min="6146" max="6400" width="9" style="2"/>
    <col min="6401" max="6401" width="12" style="2" customWidth="1"/>
    <col min="6402" max="6656" width="9" style="2"/>
    <col min="6657" max="6657" width="12" style="2" customWidth="1"/>
    <col min="6658" max="6912" width="9" style="2"/>
    <col min="6913" max="6913" width="12" style="2" customWidth="1"/>
    <col min="6914" max="7168" width="9" style="2"/>
    <col min="7169" max="7169" width="12" style="2" customWidth="1"/>
    <col min="7170" max="7424" width="9" style="2"/>
    <col min="7425" max="7425" width="12" style="2" customWidth="1"/>
    <col min="7426" max="7680" width="9" style="2"/>
    <col min="7681" max="7681" width="12" style="2" customWidth="1"/>
    <col min="7682" max="7936" width="9" style="2"/>
    <col min="7937" max="7937" width="12" style="2" customWidth="1"/>
    <col min="7938" max="8192" width="9" style="2"/>
    <col min="8193" max="8193" width="12" style="2" customWidth="1"/>
    <col min="8194" max="8448" width="9" style="2"/>
    <col min="8449" max="8449" width="12" style="2" customWidth="1"/>
    <col min="8450" max="8704" width="9" style="2"/>
    <col min="8705" max="8705" width="12" style="2" customWidth="1"/>
    <col min="8706" max="8960" width="9" style="2"/>
    <col min="8961" max="8961" width="12" style="2" customWidth="1"/>
    <col min="8962" max="9216" width="9" style="2"/>
    <col min="9217" max="9217" width="12" style="2" customWidth="1"/>
    <col min="9218" max="9472" width="9" style="2"/>
    <col min="9473" max="9473" width="12" style="2" customWidth="1"/>
    <col min="9474" max="9728" width="9" style="2"/>
    <col min="9729" max="9729" width="12" style="2" customWidth="1"/>
    <col min="9730" max="9984" width="9" style="2"/>
    <col min="9985" max="9985" width="12" style="2" customWidth="1"/>
    <col min="9986" max="10240" width="9" style="2"/>
    <col min="10241" max="10241" width="12" style="2" customWidth="1"/>
    <col min="10242" max="10496" width="9" style="2"/>
    <col min="10497" max="10497" width="12" style="2" customWidth="1"/>
    <col min="10498" max="10752" width="9" style="2"/>
    <col min="10753" max="10753" width="12" style="2" customWidth="1"/>
    <col min="10754" max="11008" width="9" style="2"/>
    <col min="11009" max="11009" width="12" style="2" customWidth="1"/>
    <col min="11010" max="11264" width="9" style="2"/>
    <col min="11265" max="11265" width="12" style="2" customWidth="1"/>
    <col min="11266" max="11520" width="9" style="2"/>
    <col min="11521" max="11521" width="12" style="2" customWidth="1"/>
    <col min="11522" max="11776" width="9" style="2"/>
    <col min="11777" max="11777" width="12" style="2" customWidth="1"/>
    <col min="11778" max="12032" width="9" style="2"/>
    <col min="12033" max="12033" width="12" style="2" customWidth="1"/>
    <col min="12034" max="12288" width="9" style="2"/>
    <col min="12289" max="12289" width="12" style="2" customWidth="1"/>
    <col min="12290" max="12544" width="9" style="2"/>
    <col min="12545" max="12545" width="12" style="2" customWidth="1"/>
    <col min="12546" max="12800" width="9" style="2"/>
    <col min="12801" max="12801" width="12" style="2" customWidth="1"/>
    <col min="12802" max="13056" width="9" style="2"/>
    <col min="13057" max="13057" width="12" style="2" customWidth="1"/>
    <col min="13058" max="13312" width="9" style="2"/>
    <col min="13313" max="13313" width="12" style="2" customWidth="1"/>
    <col min="13314" max="13568" width="9" style="2"/>
    <col min="13569" max="13569" width="12" style="2" customWidth="1"/>
    <col min="13570" max="13824" width="9" style="2"/>
    <col min="13825" max="13825" width="12" style="2" customWidth="1"/>
    <col min="13826" max="14080" width="9" style="2"/>
    <col min="14081" max="14081" width="12" style="2" customWidth="1"/>
    <col min="14082" max="14336" width="9" style="2"/>
    <col min="14337" max="14337" width="12" style="2" customWidth="1"/>
    <col min="14338" max="14592" width="9" style="2"/>
    <col min="14593" max="14593" width="12" style="2" customWidth="1"/>
    <col min="14594" max="14848" width="9" style="2"/>
    <col min="14849" max="14849" width="12" style="2" customWidth="1"/>
    <col min="14850" max="15104" width="9" style="2"/>
    <col min="15105" max="15105" width="12" style="2" customWidth="1"/>
    <col min="15106" max="15360" width="9" style="2"/>
    <col min="15361" max="15361" width="12" style="2" customWidth="1"/>
    <col min="15362" max="15616" width="9" style="2"/>
    <col min="15617" max="15617" width="12" style="2" customWidth="1"/>
    <col min="15618" max="15872" width="9" style="2"/>
    <col min="15873" max="15873" width="12" style="2" customWidth="1"/>
    <col min="15874" max="16128" width="9" style="2"/>
    <col min="16129" max="16129" width="12" style="2" customWidth="1"/>
    <col min="16130" max="16384" width="9" style="2"/>
  </cols>
  <sheetData>
    <row r="1" spans="1:13" ht="19.2" x14ac:dyDescent="0.25">
      <c r="A1" s="1" t="s">
        <v>248</v>
      </c>
    </row>
    <row r="2" spans="1:13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249</v>
      </c>
    </row>
    <row r="3" spans="1:13" ht="13.8" thickTop="1" x14ac:dyDescent="0.2">
      <c r="A3" s="188" t="s">
        <v>66</v>
      </c>
      <c r="B3" s="247" t="s">
        <v>250</v>
      </c>
      <c r="C3" s="248"/>
      <c r="D3" s="248"/>
      <c r="E3" s="248"/>
      <c r="F3" s="248"/>
      <c r="G3" s="248"/>
      <c r="H3" s="248"/>
      <c r="I3" s="11"/>
      <c r="J3" s="11"/>
      <c r="K3" s="189" t="s">
        <v>251</v>
      </c>
      <c r="L3" s="190"/>
      <c r="M3" s="190"/>
    </row>
    <row r="4" spans="1:13" x14ac:dyDescent="0.2">
      <c r="A4" s="190"/>
      <c r="B4" s="10" t="s">
        <v>252</v>
      </c>
      <c r="C4" s="10" t="s">
        <v>253</v>
      </c>
      <c r="D4" s="10" t="s">
        <v>254</v>
      </c>
      <c r="E4" s="10" t="s">
        <v>255</v>
      </c>
      <c r="F4" s="10" t="s">
        <v>256</v>
      </c>
      <c r="G4" s="10" t="s">
        <v>257</v>
      </c>
      <c r="H4" s="10" t="s">
        <v>258</v>
      </c>
      <c r="I4" s="10" t="s">
        <v>259</v>
      </c>
      <c r="J4" s="10" t="s">
        <v>260</v>
      </c>
      <c r="K4" s="10" t="s">
        <v>261</v>
      </c>
      <c r="L4" s="10" t="s">
        <v>262</v>
      </c>
      <c r="M4" s="58" t="s">
        <v>263</v>
      </c>
    </row>
    <row r="5" spans="1:13" x14ac:dyDescent="0.2">
      <c r="A5" s="14" t="s">
        <v>88</v>
      </c>
      <c r="B5" s="48">
        <v>63705</v>
      </c>
      <c r="C5" s="48">
        <v>55765</v>
      </c>
      <c r="D5" s="48">
        <v>5882</v>
      </c>
      <c r="E5" s="48">
        <v>202</v>
      </c>
      <c r="F5" s="48">
        <v>1226</v>
      </c>
      <c r="G5" s="48">
        <v>355</v>
      </c>
      <c r="H5" s="48">
        <v>275</v>
      </c>
      <c r="I5" s="48" t="s">
        <v>120</v>
      </c>
      <c r="J5" s="48" t="s">
        <v>120</v>
      </c>
      <c r="K5" s="48">
        <v>55772</v>
      </c>
      <c r="L5" s="48">
        <v>6084</v>
      </c>
      <c r="M5" s="48">
        <v>1849</v>
      </c>
    </row>
    <row r="6" spans="1:13" x14ac:dyDescent="0.2">
      <c r="A6" s="14">
        <v>17</v>
      </c>
      <c r="B6" s="48">
        <v>67429</v>
      </c>
      <c r="C6" s="48">
        <v>59549</v>
      </c>
      <c r="D6" s="48">
        <v>5544</v>
      </c>
      <c r="E6" s="48">
        <v>304</v>
      </c>
      <c r="F6" s="48">
        <v>1277</v>
      </c>
      <c r="G6" s="48">
        <v>379</v>
      </c>
      <c r="H6" s="48">
        <v>376</v>
      </c>
      <c r="I6" s="48" t="s">
        <v>120</v>
      </c>
      <c r="J6" s="48" t="s">
        <v>120</v>
      </c>
      <c r="K6" s="48">
        <v>59549</v>
      </c>
      <c r="L6" s="48">
        <v>5848</v>
      </c>
      <c r="M6" s="48">
        <v>2032</v>
      </c>
    </row>
    <row r="7" spans="1:13" x14ac:dyDescent="0.2">
      <c r="A7" s="14">
        <v>18</v>
      </c>
      <c r="B7" s="48">
        <v>64327</v>
      </c>
      <c r="C7" s="48">
        <v>57185</v>
      </c>
      <c r="D7" s="48">
        <v>4950</v>
      </c>
      <c r="E7" s="48">
        <v>233</v>
      </c>
      <c r="F7" s="48">
        <v>1249</v>
      </c>
      <c r="G7" s="48">
        <v>323</v>
      </c>
      <c r="H7" s="48">
        <v>383</v>
      </c>
      <c r="I7" s="48">
        <v>3</v>
      </c>
      <c r="J7" s="48">
        <v>1</v>
      </c>
      <c r="K7" s="48">
        <v>57185</v>
      </c>
      <c r="L7" s="48">
        <v>5183</v>
      </c>
      <c r="M7" s="48">
        <v>1959</v>
      </c>
    </row>
    <row r="8" spans="1:13" x14ac:dyDescent="0.2">
      <c r="A8" s="14">
        <v>19</v>
      </c>
      <c r="B8" s="48">
        <v>61791</v>
      </c>
      <c r="C8" s="48">
        <v>55698</v>
      </c>
      <c r="D8" s="48">
        <v>3947</v>
      </c>
      <c r="E8" s="48">
        <v>254</v>
      </c>
      <c r="F8" s="48">
        <v>1194</v>
      </c>
      <c r="G8" s="48">
        <v>302</v>
      </c>
      <c r="H8" s="21">
        <v>392</v>
      </c>
      <c r="I8" s="21">
        <v>3</v>
      </c>
      <c r="J8" s="21">
        <v>1</v>
      </c>
      <c r="K8" s="69">
        <v>55698</v>
      </c>
      <c r="L8" s="69">
        <v>4202</v>
      </c>
      <c r="M8" s="69">
        <v>1891</v>
      </c>
    </row>
    <row r="9" spans="1:13" x14ac:dyDescent="0.2">
      <c r="A9" s="14">
        <v>20</v>
      </c>
      <c r="B9" s="48">
        <v>59243</v>
      </c>
      <c r="C9" s="48">
        <v>53969</v>
      </c>
      <c r="D9" s="48">
        <v>3142</v>
      </c>
      <c r="E9" s="48">
        <v>249</v>
      </c>
      <c r="F9" s="48">
        <v>1231</v>
      </c>
      <c r="G9" s="48">
        <v>314</v>
      </c>
      <c r="H9" s="48">
        <v>335</v>
      </c>
      <c r="I9" s="48">
        <v>2</v>
      </c>
      <c r="J9" s="48">
        <v>1</v>
      </c>
      <c r="K9" s="48">
        <v>53969</v>
      </c>
      <c r="L9" s="48">
        <v>3390</v>
      </c>
      <c r="M9" s="48">
        <v>1884</v>
      </c>
    </row>
    <row r="10" spans="1:13" x14ac:dyDescent="0.2">
      <c r="A10" s="14">
        <v>21</v>
      </c>
      <c r="B10" s="48">
        <v>54665</v>
      </c>
      <c r="C10" s="48">
        <v>49803</v>
      </c>
      <c r="D10" s="48">
        <v>2771</v>
      </c>
      <c r="E10" s="48">
        <v>232</v>
      </c>
      <c r="F10" s="48">
        <v>1226</v>
      </c>
      <c r="G10" s="48">
        <v>307</v>
      </c>
      <c r="H10" s="48">
        <v>323</v>
      </c>
      <c r="I10" s="48">
        <v>2</v>
      </c>
      <c r="J10" s="48">
        <v>1</v>
      </c>
      <c r="K10" s="48">
        <v>49803</v>
      </c>
      <c r="L10" s="48">
        <v>3003</v>
      </c>
      <c r="M10" s="48">
        <v>1859</v>
      </c>
    </row>
    <row r="11" spans="1:13" x14ac:dyDescent="0.2">
      <c r="A11" s="14">
        <v>22</v>
      </c>
      <c r="B11" s="48">
        <v>52432</v>
      </c>
      <c r="C11" s="48">
        <v>47903</v>
      </c>
      <c r="D11" s="48">
        <v>2516</v>
      </c>
      <c r="E11" s="48">
        <v>224</v>
      </c>
      <c r="F11" s="48">
        <v>1166</v>
      </c>
      <c r="G11" s="48">
        <v>281</v>
      </c>
      <c r="H11" s="48">
        <v>339</v>
      </c>
      <c r="I11" s="48">
        <v>2</v>
      </c>
      <c r="J11" s="48">
        <v>1</v>
      </c>
      <c r="K11" s="48">
        <v>47903</v>
      </c>
      <c r="L11" s="48">
        <v>2740</v>
      </c>
      <c r="M11" s="48">
        <v>1789</v>
      </c>
    </row>
    <row r="12" spans="1:13" x14ac:dyDescent="0.2">
      <c r="A12" s="14">
        <v>23</v>
      </c>
      <c r="B12" s="48">
        <v>52681</v>
      </c>
      <c r="C12" s="48">
        <v>48512</v>
      </c>
      <c r="D12" s="48">
        <v>2158</v>
      </c>
      <c r="E12" s="48">
        <v>250</v>
      </c>
      <c r="F12" s="48">
        <v>1157</v>
      </c>
      <c r="G12" s="48">
        <v>284</v>
      </c>
      <c r="H12" s="48">
        <v>317</v>
      </c>
      <c r="I12" s="48">
        <v>2</v>
      </c>
      <c r="J12" s="48">
        <v>1</v>
      </c>
      <c r="K12" s="48">
        <v>48512</v>
      </c>
      <c r="L12" s="48">
        <v>2408</v>
      </c>
      <c r="M12" s="48">
        <v>1761</v>
      </c>
    </row>
    <row r="13" spans="1:13" x14ac:dyDescent="0.2">
      <c r="A13" s="14">
        <v>24</v>
      </c>
      <c r="B13" s="165">
        <v>51204</v>
      </c>
      <c r="C13" s="48">
        <v>46605</v>
      </c>
      <c r="D13" s="48">
        <v>2127</v>
      </c>
      <c r="E13" s="48">
        <v>232</v>
      </c>
      <c r="F13" s="48">
        <v>1104</v>
      </c>
      <c r="G13" s="48">
        <v>275</v>
      </c>
      <c r="H13" s="48">
        <v>339</v>
      </c>
      <c r="I13" s="48">
        <v>522</v>
      </c>
      <c r="J13" s="91" t="s">
        <v>120</v>
      </c>
      <c r="K13" s="48">
        <v>46605</v>
      </c>
      <c r="L13" s="48">
        <v>2359</v>
      </c>
      <c r="M13" s="48">
        <v>2240</v>
      </c>
    </row>
    <row r="14" spans="1:13" x14ac:dyDescent="0.2">
      <c r="A14" s="14">
        <v>25</v>
      </c>
      <c r="B14" s="48">
        <v>50957</v>
      </c>
      <c r="C14" s="48">
        <v>46473</v>
      </c>
      <c r="D14" s="48">
        <v>2082</v>
      </c>
      <c r="E14" s="48">
        <v>229</v>
      </c>
      <c r="F14" s="48">
        <v>1043</v>
      </c>
      <c r="G14" s="48">
        <v>267</v>
      </c>
      <c r="H14" s="48">
        <v>338</v>
      </c>
      <c r="I14" s="48">
        <v>524</v>
      </c>
      <c r="J14" s="91">
        <v>1</v>
      </c>
      <c r="K14" s="48">
        <v>46473</v>
      </c>
      <c r="L14" s="48">
        <v>2311</v>
      </c>
      <c r="M14" s="48">
        <v>2173</v>
      </c>
    </row>
    <row r="15" spans="1:13" x14ac:dyDescent="0.2">
      <c r="A15" s="14">
        <v>26</v>
      </c>
      <c r="B15" s="165">
        <v>49839</v>
      </c>
      <c r="C15" s="48">
        <v>45655</v>
      </c>
      <c r="D15" s="48">
        <v>1877</v>
      </c>
      <c r="E15" s="48">
        <v>203</v>
      </c>
      <c r="F15" s="48">
        <v>1019</v>
      </c>
      <c r="G15" s="48">
        <v>252</v>
      </c>
      <c r="H15" s="48">
        <v>321</v>
      </c>
      <c r="I15" s="48">
        <v>511</v>
      </c>
      <c r="J15" s="91">
        <v>1</v>
      </c>
      <c r="K15" s="48">
        <v>45655</v>
      </c>
      <c r="L15" s="48">
        <v>2080</v>
      </c>
      <c r="M15" s="48">
        <v>2104</v>
      </c>
    </row>
    <row r="16" spans="1:13" x14ac:dyDescent="0.2">
      <c r="A16" s="14">
        <v>27</v>
      </c>
      <c r="B16" s="48">
        <v>50194</v>
      </c>
      <c r="C16" s="48">
        <v>45844</v>
      </c>
      <c r="D16" s="48">
        <v>2052</v>
      </c>
      <c r="E16" s="48">
        <v>198</v>
      </c>
      <c r="F16" s="48">
        <v>1020</v>
      </c>
      <c r="G16" s="48">
        <v>247</v>
      </c>
      <c r="H16" s="48">
        <v>328</v>
      </c>
      <c r="I16" s="48">
        <v>504</v>
      </c>
      <c r="J16" s="91">
        <v>1</v>
      </c>
      <c r="K16" s="48">
        <v>45844</v>
      </c>
      <c r="L16" s="48">
        <v>2250</v>
      </c>
      <c r="M16" s="48">
        <v>2100</v>
      </c>
    </row>
    <row r="17" spans="1:13" x14ac:dyDescent="0.2">
      <c r="A17" s="14">
        <v>28</v>
      </c>
      <c r="B17" s="48">
        <v>49990</v>
      </c>
      <c r="C17" s="48">
        <v>45666</v>
      </c>
      <c r="D17" s="48">
        <v>2087</v>
      </c>
      <c r="E17" s="48">
        <v>198</v>
      </c>
      <c r="F17" s="48">
        <v>977</v>
      </c>
      <c r="G17" s="48">
        <v>231</v>
      </c>
      <c r="H17" s="48">
        <v>329</v>
      </c>
      <c r="I17" s="48">
        <v>502</v>
      </c>
      <c r="J17" s="91" t="s">
        <v>120</v>
      </c>
      <c r="K17" s="48">
        <v>45666</v>
      </c>
      <c r="L17" s="48">
        <v>2285</v>
      </c>
      <c r="M17" s="48">
        <v>2039</v>
      </c>
    </row>
    <row r="18" spans="1:13" x14ac:dyDescent="0.2">
      <c r="A18" s="14">
        <v>29</v>
      </c>
      <c r="B18" s="48">
        <v>49841</v>
      </c>
      <c r="C18" s="48">
        <v>45396</v>
      </c>
      <c r="D18" s="48">
        <v>2277</v>
      </c>
      <c r="E18" s="48">
        <v>192</v>
      </c>
      <c r="F18" s="48">
        <v>936</v>
      </c>
      <c r="G18" s="48">
        <v>223</v>
      </c>
      <c r="H18" s="48">
        <v>323</v>
      </c>
      <c r="I18" s="48">
        <v>494</v>
      </c>
      <c r="J18" s="91" t="s">
        <v>120</v>
      </c>
      <c r="K18" s="48">
        <v>45396</v>
      </c>
      <c r="L18" s="48">
        <v>2469</v>
      </c>
      <c r="M18" s="48">
        <v>1976</v>
      </c>
    </row>
    <row r="19" spans="1:13" x14ac:dyDescent="0.2">
      <c r="A19" s="14">
        <v>30</v>
      </c>
      <c r="B19" s="48">
        <v>50600</v>
      </c>
      <c r="C19" s="48">
        <v>45626</v>
      </c>
      <c r="D19" s="48">
        <v>2852</v>
      </c>
      <c r="E19" s="48">
        <v>177</v>
      </c>
      <c r="F19" s="48">
        <v>887</v>
      </c>
      <c r="G19" s="48">
        <v>221</v>
      </c>
      <c r="H19" s="48">
        <v>346</v>
      </c>
      <c r="I19" s="48">
        <v>491</v>
      </c>
      <c r="J19" s="91" t="s">
        <v>120</v>
      </c>
      <c r="K19" s="48">
        <v>45626</v>
      </c>
      <c r="L19" s="48">
        <v>3029</v>
      </c>
      <c r="M19" s="48">
        <v>1945</v>
      </c>
    </row>
    <row r="20" spans="1:13" x14ac:dyDescent="0.2">
      <c r="A20" s="14" t="s">
        <v>264</v>
      </c>
      <c r="B20" s="48">
        <v>51544</v>
      </c>
      <c r="C20" s="48">
        <v>46320</v>
      </c>
      <c r="D20" s="48">
        <v>3095</v>
      </c>
      <c r="E20" s="48">
        <v>233</v>
      </c>
      <c r="F20" s="48">
        <v>848</v>
      </c>
      <c r="G20" s="48">
        <v>215</v>
      </c>
      <c r="H20" s="48">
        <v>343</v>
      </c>
      <c r="I20" s="48">
        <v>490</v>
      </c>
      <c r="J20" s="91" t="s">
        <v>120</v>
      </c>
      <c r="K20" s="48">
        <v>46320</v>
      </c>
      <c r="L20" s="48">
        <v>3327</v>
      </c>
      <c r="M20" s="48">
        <v>1896</v>
      </c>
    </row>
    <row r="21" spans="1:13" x14ac:dyDescent="0.2">
      <c r="A21" s="14">
        <v>2</v>
      </c>
      <c r="B21" s="48">
        <v>50781</v>
      </c>
      <c r="C21" s="48">
        <v>45346</v>
      </c>
      <c r="D21" s="48">
        <v>3252</v>
      </c>
      <c r="E21" s="48">
        <v>217</v>
      </c>
      <c r="F21" s="48">
        <v>850</v>
      </c>
      <c r="G21" s="48">
        <v>227</v>
      </c>
      <c r="H21" s="48">
        <v>354</v>
      </c>
      <c r="I21" s="48">
        <v>535</v>
      </c>
      <c r="J21" s="91" t="s">
        <v>120</v>
      </c>
      <c r="K21" s="48">
        <v>45346</v>
      </c>
      <c r="L21" s="48">
        <v>3469</v>
      </c>
      <c r="M21" s="48">
        <v>1966</v>
      </c>
    </row>
    <row r="22" spans="1:13" x14ac:dyDescent="0.2">
      <c r="A22" s="14">
        <v>3</v>
      </c>
      <c r="B22" s="48">
        <v>50215</v>
      </c>
      <c r="C22" s="48">
        <v>45039</v>
      </c>
      <c r="D22" s="48">
        <v>2994</v>
      </c>
      <c r="E22" s="48">
        <v>234</v>
      </c>
      <c r="F22" s="48">
        <v>798</v>
      </c>
      <c r="G22" s="48">
        <v>214</v>
      </c>
      <c r="H22" s="48">
        <v>361</v>
      </c>
      <c r="I22" s="48">
        <v>575</v>
      </c>
      <c r="J22" s="91" t="s">
        <v>120</v>
      </c>
      <c r="K22" s="48">
        <v>45039</v>
      </c>
      <c r="L22" s="48">
        <v>3228</v>
      </c>
      <c r="M22" s="48">
        <v>1948</v>
      </c>
    </row>
    <row r="23" spans="1:13" x14ac:dyDescent="0.2">
      <c r="A23" s="14">
        <v>4</v>
      </c>
      <c r="B23" s="48">
        <v>51356</v>
      </c>
      <c r="C23" s="48">
        <v>45703</v>
      </c>
      <c r="D23" s="48">
        <v>3548</v>
      </c>
      <c r="E23" s="48">
        <v>238</v>
      </c>
      <c r="F23" s="48">
        <v>758</v>
      </c>
      <c r="G23" s="48">
        <v>205</v>
      </c>
      <c r="H23" s="48">
        <v>362</v>
      </c>
      <c r="I23" s="48">
        <v>542</v>
      </c>
      <c r="J23" s="91" t="s">
        <v>120</v>
      </c>
      <c r="K23" s="48">
        <v>45703</v>
      </c>
      <c r="L23" s="48">
        <v>3786</v>
      </c>
      <c r="M23" s="48">
        <v>1867</v>
      </c>
    </row>
    <row r="24" spans="1:13" x14ac:dyDescent="0.2">
      <c r="A24" s="14">
        <v>5</v>
      </c>
      <c r="B24" s="48">
        <v>47433</v>
      </c>
      <c r="C24" s="48">
        <v>42965</v>
      </c>
      <c r="D24" s="48">
        <v>2433</v>
      </c>
      <c r="E24" s="48">
        <v>233</v>
      </c>
      <c r="F24" s="48">
        <v>711</v>
      </c>
      <c r="G24" s="48">
        <v>192</v>
      </c>
      <c r="H24" s="48">
        <v>352</v>
      </c>
      <c r="I24" s="48">
        <v>547</v>
      </c>
      <c r="J24" s="91" t="s">
        <v>90</v>
      </c>
      <c r="K24" s="48">
        <v>42965</v>
      </c>
      <c r="L24" s="48">
        <v>2666</v>
      </c>
      <c r="M24" s="48">
        <v>1802</v>
      </c>
    </row>
    <row r="25" spans="1:13" x14ac:dyDescent="0.2">
      <c r="A25" s="18">
        <v>6</v>
      </c>
      <c r="B25" s="20">
        <v>46962</v>
      </c>
      <c r="C25" s="20">
        <v>42481</v>
      </c>
      <c r="D25" s="20">
        <v>2521</v>
      </c>
      <c r="E25" s="20">
        <v>229</v>
      </c>
      <c r="F25" s="20">
        <v>659</v>
      </c>
      <c r="G25" s="20">
        <v>179</v>
      </c>
      <c r="H25" s="20">
        <v>354</v>
      </c>
      <c r="I25" s="20">
        <v>539</v>
      </c>
      <c r="J25" s="92" t="s">
        <v>90</v>
      </c>
      <c r="K25" s="20">
        <v>42481</v>
      </c>
      <c r="L25" s="20">
        <v>2750</v>
      </c>
      <c r="M25" s="20">
        <v>1731</v>
      </c>
    </row>
    <row r="26" spans="1:13" x14ac:dyDescent="0.2">
      <c r="A26" s="2" t="s">
        <v>265</v>
      </c>
      <c r="M26" s="21" t="s">
        <v>266</v>
      </c>
    </row>
    <row r="30" spans="1:13" x14ac:dyDescent="0.2">
      <c r="F30" s="15"/>
      <c r="G30" s="15"/>
    </row>
  </sheetData>
  <mergeCells count="3">
    <mergeCell ref="A3:A4"/>
    <mergeCell ref="B3:H3"/>
    <mergeCell ref="K3:M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70E1-03B3-44BF-9EAE-EB568A41C151}">
  <dimension ref="A1:D30"/>
  <sheetViews>
    <sheetView workbookViewId="0">
      <selection activeCell="K20" sqref="K20"/>
    </sheetView>
  </sheetViews>
  <sheetFormatPr defaultRowHeight="13.2" x14ac:dyDescent="0.2"/>
  <cols>
    <col min="1" max="4" width="11.59765625" style="2" customWidth="1"/>
    <col min="5" max="256" width="9" style="2"/>
    <col min="257" max="260" width="11.59765625" style="2" customWidth="1"/>
    <col min="261" max="512" width="9" style="2"/>
    <col min="513" max="516" width="11.59765625" style="2" customWidth="1"/>
    <col min="517" max="768" width="9" style="2"/>
    <col min="769" max="772" width="11.59765625" style="2" customWidth="1"/>
    <col min="773" max="1024" width="9" style="2"/>
    <col min="1025" max="1028" width="11.59765625" style="2" customWidth="1"/>
    <col min="1029" max="1280" width="9" style="2"/>
    <col min="1281" max="1284" width="11.59765625" style="2" customWidth="1"/>
    <col min="1285" max="1536" width="9" style="2"/>
    <col min="1537" max="1540" width="11.59765625" style="2" customWidth="1"/>
    <col min="1541" max="1792" width="9" style="2"/>
    <col min="1793" max="1796" width="11.59765625" style="2" customWidth="1"/>
    <col min="1797" max="2048" width="9" style="2"/>
    <col min="2049" max="2052" width="11.59765625" style="2" customWidth="1"/>
    <col min="2053" max="2304" width="9" style="2"/>
    <col min="2305" max="2308" width="11.59765625" style="2" customWidth="1"/>
    <col min="2309" max="2560" width="9" style="2"/>
    <col min="2561" max="2564" width="11.59765625" style="2" customWidth="1"/>
    <col min="2565" max="2816" width="9" style="2"/>
    <col min="2817" max="2820" width="11.59765625" style="2" customWidth="1"/>
    <col min="2821" max="3072" width="9" style="2"/>
    <col min="3073" max="3076" width="11.59765625" style="2" customWidth="1"/>
    <col min="3077" max="3328" width="9" style="2"/>
    <col min="3329" max="3332" width="11.59765625" style="2" customWidth="1"/>
    <col min="3333" max="3584" width="9" style="2"/>
    <col min="3585" max="3588" width="11.59765625" style="2" customWidth="1"/>
    <col min="3589" max="3840" width="9" style="2"/>
    <col min="3841" max="3844" width="11.59765625" style="2" customWidth="1"/>
    <col min="3845" max="4096" width="9" style="2"/>
    <col min="4097" max="4100" width="11.59765625" style="2" customWidth="1"/>
    <col min="4101" max="4352" width="9" style="2"/>
    <col min="4353" max="4356" width="11.59765625" style="2" customWidth="1"/>
    <col min="4357" max="4608" width="9" style="2"/>
    <col min="4609" max="4612" width="11.59765625" style="2" customWidth="1"/>
    <col min="4613" max="4864" width="9" style="2"/>
    <col min="4865" max="4868" width="11.59765625" style="2" customWidth="1"/>
    <col min="4869" max="5120" width="9" style="2"/>
    <col min="5121" max="5124" width="11.59765625" style="2" customWidth="1"/>
    <col min="5125" max="5376" width="9" style="2"/>
    <col min="5377" max="5380" width="11.59765625" style="2" customWidth="1"/>
    <col min="5381" max="5632" width="9" style="2"/>
    <col min="5633" max="5636" width="11.59765625" style="2" customWidth="1"/>
    <col min="5637" max="5888" width="9" style="2"/>
    <col min="5889" max="5892" width="11.59765625" style="2" customWidth="1"/>
    <col min="5893" max="6144" width="9" style="2"/>
    <col min="6145" max="6148" width="11.59765625" style="2" customWidth="1"/>
    <col min="6149" max="6400" width="9" style="2"/>
    <col min="6401" max="6404" width="11.59765625" style="2" customWidth="1"/>
    <col min="6405" max="6656" width="9" style="2"/>
    <col min="6657" max="6660" width="11.59765625" style="2" customWidth="1"/>
    <col min="6661" max="6912" width="9" style="2"/>
    <col min="6913" max="6916" width="11.59765625" style="2" customWidth="1"/>
    <col min="6917" max="7168" width="9" style="2"/>
    <col min="7169" max="7172" width="11.59765625" style="2" customWidth="1"/>
    <col min="7173" max="7424" width="9" style="2"/>
    <col min="7425" max="7428" width="11.59765625" style="2" customWidth="1"/>
    <col min="7429" max="7680" width="9" style="2"/>
    <col min="7681" max="7684" width="11.59765625" style="2" customWidth="1"/>
    <col min="7685" max="7936" width="9" style="2"/>
    <col min="7937" max="7940" width="11.59765625" style="2" customWidth="1"/>
    <col min="7941" max="8192" width="9" style="2"/>
    <col min="8193" max="8196" width="11.59765625" style="2" customWidth="1"/>
    <col min="8197" max="8448" width="9" style="2"/>
    <col min="8449" max="8452" width="11.59765625" style="2" customWidth="1"/>
    <col min="8453" max="8704" width="9" style="2"/>
    <col min="8705" max="8708" width="11.59765625" style="2" customWidth="1"/>
    <col min="8709" max="8960" width="9" style="2"/>
    <col min="8961" max="8964" width="11.59765625" style="2" customWidth="1"/>
    <col min="8965" max="9216" width="9" style="2"/>
    <col min="9217" max="9220" width="11.59765625" style="2" customWidth="1"/>
    <col min="9221" max="9472" width="9" style="2"/>
    <col min="9473" max="9476" width="11.59765625" style="2" customWidth="1"/>
    <col min="9477" max="9728" width="9" style="2"/>
    <col min="9729" max="9732" width="11.59765625" style="2" customWidth="1"/>
    <col min="9733" max="9984" width="9" style="2"/>
    <col min="9985" max="9988" width="11.59765625" style="2" customWidth="1"/>
    <col min="9989" max="10240" width="9" style="2"/>
    <col min="10241" max="10244" width="11.59765625" style="2" customWidth="1"/>
    <col min="10245" max="10496" width="9" style="2"/>
    <col min="10497" max="10500" width="11.59765625" style="2" customWidth="1"/>
    <col min="10501" max="10752" width="9" style="2"/>
    <col min="10753" max="10756" width="11.59765625" style="2" customWidth="1"/>
    <col min="10757" max="11008" width="9" style="2"/>
    <col min="11009" max="11012" width="11.59765625" style="2" customWidth="1"/>
    <col min="11013" max="11264" width="9" style="2"/>
    <col min="11265" max="11268" width="11.59765625" style="2" customWidth="1"/>
    <col min="11269" max="11520" width="9" style="2"/>
    <col min="11521" max="11524" width="11.59765625" style="2" customWidth="1"/>
    <col min="11525" max="11776" width="9" style="2"/>
    <col min="11777" max="11780" width="11.59765625" style="2" customWidth="1"/>
    <col min="11781" max="12032" width="9" style="2"/>
    <col min="12033" max="12036" width="11.59765625" style="2" customWidth="1"/>
    <col min="12037" max="12288" width="9" style="2"/>
    <col min="12289" max="12292" width="11.59765625" style="2" customWidth="1"/>
    <col min="12293" max="12544" width="9" style="2"/>
    <col min="12545" max="12548" width="11.59765625" style="2" customWidth="1"/>
    <col min="12549" max="12800" width="9" style="2"/>
    <col min="12801" max="12804" width="11.59765625" style="2" customWidth="1"/>
    <col min="12805" max="13056" width="9" style="2"/>
    <col min="13057" max="13060" width="11.59765625" style="2" customWidth="1"/>
    <col min="13061" max="13312" width="9" style="2"/>
    <col min="13313" max="13316" width="11.59765625" style="2" customWidth="1"/>
    <col min="13317" max="13568" width="9" style="2"/>
    <col min="13569" max="13572" width="11.59765625" style="2" customWidth="1"/>
    <col min="13573" max="13824" width="9" style="2"/>
    <col min="13825" max="13828" width="11.59765625" style="2" customWidth="1"/>
    <col min="13829" max="14080" width="9" style="2"/>
    <col min="14081" max="14084" width="11.59765625" style="2" customWidth="1"/>
    <col min="14085" max="14336" width="9" style="2"/>
    <col min="14337" max="14340" width="11.59765625" style="2" customWidth="1"/>
    <col min="14341" max="14592" width="9" style="2"/>
    <col min="14593" max="14596" width="11.59765625" style="2" customWidth="1"/>
    <col min="14597" max="14848" width="9" style="2"/>
    <col min="14849" max="14852" width="11.59765625" style="2" customWidth="1"/>
    <col min="14853" max="15104" width="9" style="2"/>
    <col min="15105" max="15108" width="11.59765625" style="2" customWidth="1"/>
    <col min="15109" max="15360" width="9" style="2"/>
    <col min="15361" max="15364" width="11.59765625" style="2" customWidth="1"/>
    <col min="15365" max="15616" width="9" style="2"/>
    <col min="15617" max="15620" width="11.59765625" style="2" customWidth="1"/>
    <col min="15621" max="15872" width="9" style="2"/>
    <col min="15873" max="15876" width="11.59765625" style="2" customWidth="1"/>
    <col min="15877" max="16128" width="9" style="2"/>
    <col min="16129" max="16132" width="11.59765625" style="2" customWidth="1"/>
    <col min="16133" max="16384" width="9" style="2"/>
  </cols>
  <sheetData>
    <row r="1" spans="1:4" ht="19.2" x14ac:dyDescent="0.25">
      <c r="A1" s="1" t="s">
        <v>267</v>
      </c>
    </row>
    <row r="2" spans="1:4" ht="13.8" thickBot="1" x14ac:dyDescent="0.25">
      <c r="A2" s="3"/>
      <c r="B2" s="3"/>
      <c r="C2" s="3"/>
      <c r="D2" s="4" t="s">
        <v>268</v>
      </c>
    </row>
    <row r="3" spans="1:4" ht="13.8" thickTop="1" x14ac:dyDescent="0.2">
      <c r="A3" s="196" t="s">
        <v>66</v>
      </c>
      <c r="B3" s="202" t="s">
        <v>252</v>
      </c>
      <c r="C3" s="202" t="s">
        <v>269</v>
      </c>
      <c r="D3" s="204" t="s">
        <v>270</v>
      </c>
    </row>
    <row r="4" spans="1:4" x14ac:dyDescent="0.2">
      <c r="A4" s="197"/>
      <c r="B4" s="195"/>
      <c r="C4" s="195"/>
      <c r="D4" s="189"/>
    </row>
    <row r="5" spans="1:4" x14ac:dyDescent="0.2">
      <c r="A5" s="14" t="s">
        <v>88</v>
      </c>
      <c r="B5" s="15">
        <v>33699</v>
      </c>
      <c r="C5" s="15">
        <v>4837</v>
      </c>
      <c r="D5" s="15">
        <v>28862</v>
      </c>
    </row>
    <row r="6" spans="1:4" x14ac:dyDescent="0.2">
      <c r="A6" s="14">
        <v>17</v>
      </c>
      <c r="B6" s="15">
        <v>30625</v>
      </c>
      <c r="C6" s="15">
        <v>4406</v>
      </c>
      <c r="D6" s="15">
        <v>26219</v>
      </c>
    </row>
    <row r="7" spans="1:4" x14ac:dyDescent="0.2">
      <c r="A7" s="14">
        <v>18</v>
      </c>
      <c r="B7" s="15">
        <v>38076</v>
      </c>
      <c r="C7" s="15">
        <v>5029</v>
      </c>
      <c r="D7" s="15">
        <v>33047</v>
      </c>
    </row>
    <row r="8" spans="1:4" x14ac:dyDescent="0.2">
      <c r="A8" s="14">
        <v>19</v>
      </c>
      <c r="B8" s="15">
        <v>37083</v>
      </c>
      <c r="C8" s="15">
        <v>4515</v>
      </c>
      <c r="D8" s="15">
        <v>32568</v>
      </c>
    </row>
    <row r="9" spans="1:4" x14ac:dyDescent="0.2">
      <c r="A9" s="14">
        <v>20</v>
      </c>
      <c r="B9" s="15">
        <v>36262</v>
      </c>
      <c r="C9" s="15">
        <v>4331</v>
      </c>
      <c r="D9" s="15">
        <v>31931</v>
      </c>
    </row>
    <row r="10" spans="1:4" x14ac:dyDescent="0.2">
      <c r="A10" s="14">
        <v>21</v>
      </c>
      <c r="B10" s="15">
        <v>34863</v>
      </c>
      <c r="C10" s="15">
        <v>3845</v>
      </c>
      <c r="D10" s="15">
        <v>31018</v>
      </c>
    </row>
    <row r="11" spans="1:4" x14ac:dyDescent="0.2">
      <c r="A11" s="14">
        <v>22</v>
      </c>
      <c r="B11" s="15">
        <v>34344.06</v>
      </c>
      <c r="C11" s="15">
        <v>3551.12</v>
      </c>
      <c r="D11" s="15">
        <v>30792.94</v>
      </c>
    </row>
    <row r="12" spans="1:4" x14ac:dyDescent="0.2">
      <c r="A12" s="14">
        <v>23</v>
      </c>
      <c r="B12" s="15">
        <v>34394</v>
      </c>
      <c r="C12" s="15">
        <v>3426</v>
      </c>
      <c r="D12" s="15">
        <v>30968</v>
      </c>
    </row>
    <row r="13" spans="1:4" x14ac:dyDescent="0.2">
      <c r="A13" s="14">
        <v>24</v>
      </c>
      <c r="B13" s="22">
        <v>32377</v>
      </c>
      <c r="C13" s="15">
        <v>3202</v>
      </c>
      <c r="D13" s="15">
        <v>29175</v>
      </c>
    </row>
    <row r="14" spans="1:4" x14ac:dyDescent="0.2">
      <c r="A14" s="14">
        <v>25</v>
      </c>
      <c r="B14" s="22">
        <v>32536</v>
      </c>
      <c r="C14" s="15">
        <v>2979</v>
      </c>
      <c r="D14" s="15">
        <v>29557</v>
      </c>
    </row>
    <row r="15" spans="1:4" x14ac:dyDescent="0.2">
      <c r="A15" s="14">
        <v>26</v>
      </c>
      <c r="B15" s="22">
        <v>31288</v>
      </c>
      <c r="C15" s="15">
        <v>2768</v>
      </c>
      <c r="D15" s="15">
        <v>28520</v>
      </c>
    </row>
    <row r="16" spans="1:4" x14ac:dyDescent="0.2">
      <c r="A16" s="14">
        <v>27</v>
      </c>
      <c r="B16" s="15">
        <v>29928</v>
      </c>
      <c r="C16" s="15">
        <v>2516</v>
      </c>
      <c r="D16" s="15">
        <v>27412</v>
      </c>
    </row>
    <row r="17" spans="1:4" x14ac:dyDescent="0.2">
      <c r="A17" s="14">
        <v>28</v>
      </c>
      <c r="B17" s="15">
        <v>28541</v>
      </c>
      <c r="C17" s="15">
        <v>2263</v>
      </c>
      <c r="D17" s="15">
        <v>26278</v>
      </c>
    </row>
    <row r="18" spans="1:4" x14ac:dyDescent="0.2">
      <c r="A18" s="14">
        <v>29</v>
      </c>
      <c r="B18" s="15">
        <v>28146</v>
      </c>
      <c r="C18" s="15">
        <v>2157</v>
      </c>
      <c r="D18" s="15">
        <v>25989</v>
      </c>
    </row>
    <row r="19" spans="1:4" x14ac:dyDescent="0.2">
      <c r="A19" s="14">
        <v>30</v>
      </c>
      <c r="B19" s="15">
        <v>27602</v>
      </c>
      <c r="C19" s="15">
        <v>2127</v>
      </c>
      <c r="D19" s="15">
        <v>25475</v>
      </c>
    </row>
    <row r="20" spans="1:4" x14ac:dyDescent="0.2">
      <c r="A20" s="14" t="s">
        <v>104</v>
      </c>
      <c r="B20" s="15">
        <v>27071</v>
      </c>
      <c r="C20" s="15">
        <v>2000</v>
      </c>
      <c r="D20" s="15">
        <v>25071</v>
      </c>
    </row>
    <row r="21" spans="1:4" x14ac:dyDescent="0.2">
      <c r="A21" s="14">
        <v>2</v>
      </c>
      <c r="B21" s="15">
        <v>26300</v>
      </c>
      <c r="C21" s="15">
        <v>1878</v>
      </c>
      <c r="D21" s="15">
        <v>24422</v>
      </c>
    </row>
    <row r="22" spans="1:4" x14ac:dyDescent="0.2">
      <c r="A22" s="14">
        <v>3</v>
      </c>
      <c r="B22" s="15">
        <v>25577</v>
      </c>
      <c r="C22" s="15">
        <v>1743</v>
      </c>
      <c r="D22" s="15">
        <v>23834</v>
      </c>
    </row>
    <row r="23" spans="1:4" x14ac:dyDescent="0.2">
      <c r="A23" s="14">
        <v>4</v>
      </c>
      <c r="B23" s="15">
        <v>25243</v>
      </c>
      <c r="C23" s="15">
        <v>1764</v>
      </c>
      <c r="D23" s="15">
        <v>23479</v>
      </c>
    </row>
    <row r="24" spans="1:4" x14ac:dyDescent="0.2">
      <c r="A24" s="14">
        <v>5</v>
      </c>
      <c r="B24" s="15">
        <v>25474</v>
      </c>
      <c r="C24" s="15">
        <v>1763</v>
      </c>
      <c r="D24" s="15">
        <v>23711</v>
      </c>
    </row>
    <row r="25" spans="1:4" x14ac:dyDescent="0.2">
      <c r="A25" s="18">
        <v>6</v>
      </c>
      <c r="B25" s="20">
        <v>25044</v>
      </c>
      <c r="C25" s="20">
        <v>1648</v>
      </c>
      <c r="D25" s="20">
        <v>23396</v>
      </c>
    </row>
    <row r="26" spans="1:4" x14ac:dyDescent="0.2">
      <c r="D26" s="21" t="s">
        <v>271</v>
      </c>
    </row>
    <row r="27" spans="1:4" x14ac:dyDescent="0.2">
      <c r="A27" s="2" t="s">
        <v>265</v>
      </c>
    </row>
    <row r="29" spans="1:4" x14ac:dyDescent="0.2">
      <c r="A29" s="25"/>
    </row>
    <row r="30" spans="1:4" x14ac:dyDescent="0.2">
      <c r="A30" s="25"/>
    </row>
  </sheetData>
  <mergeCells count="4">
    <mergeCell ref="A3:A4"/>
    <mergeCell ref="B3:B4"/>
    <mergeCell ref="C3:C4"/>
    <mergeCell ref="D3:D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8375-3536-4125-B166-A902D9B146B4}">
  <dimension ref="A1:E29"/>
  <sheetViews>
    <sheetView workbookViewId="0">
      <selection activeCell="D15" sqref="D15"/>
    </sheetView>
  </sheetViews>
  <sheetFormatPr defaultRowHeight="13.2" x14ac:dyDescent="0.2"/>
  <cols>
    <col min="1" max="5" width="11.59765625" style="2" customWidth="1"/>
    <col min="6" max="256" width="9" style="2"/>
    <col min="257" max="261" width="11.59765625" style="2" customWidth="1"/>
    <col min="262" max="512" width="9" style="2"/>
    <col min="513" max="517" width="11.59765625" style="2" customWidth="1"/>
    <col min="518" max="768" width="9" style="2"/>
    <col min="769" max="773" width="11.59765625" style="2" customWidth="1"/>
    <col min="774" max="1024" width="9" style="2"/>
    <col min="1025" max="1029" width="11.59765625" style="2" customWidth="1"/>
    <col min="1030" max="1280" width="9" style="2"/>
    <col min="1281" max="1285" width="11.59765625" style="2" customWidth="1"/>
    <col min="1286" max="1536" width="9" style="2"/>
    <col min="1537" max="1541" width="11.59765625" style="2" customWidth="1"/>
    <col min="1542" max="1792" width="9" style="2"/>
    <col min="1793" max="1797" width="11.59765625" style="2" customWidth="1"/>
    <col min="1798" max="2048" width="9" style="2"/>
    <col min="2049" max="2053" width="11.59765625" style="2" customWidth="1"/>
    <col min="2054" max="2304" width="9" style="2"/>
    <col min="2305" max="2309" width="11.59765625" style="2" customWidth="1"/>
    <col min="2310" max="2560" width="9" style="2"/>
    <col min="2561" max="2565" width="11.59765625" style="2" customWidth="1"/>
    <col min="2566" max="2816" width="9" style="2"/>
    <col min="2817" max="2821" width="11.59765625" style="2" customWidth="1"/>
    <col min="2822" max="3072" width="9" style="2"/>
    <col min="3073" max="3077" width="11.59765625" style="2" customWidth="1"/>
    <col min="3078" max="3328" width="9" style="2"/>
    <col min="3329" max="3333" width="11.59765625" style="2" customWidth="1"/>
    <col min="3334" max="3584" width="9" style="2"/>
    <col min="3585" max="3589" width="11.59765625" style="2" customWidth="1"/>
    <col min="3590" max="3840" width="9" style="2"/>
    <col min="3841" max="3845" width="11.59765625" style="2" customWidth="1"/>
    <col min="3846" max="4096" width="9" style="2"/>
    <col min="4097" max="4101" width="11.59765625" style="2" customWidth="1"/>
    <col min="4102" max="4352" width="9" style="2"/>
    <col min="4353" max="4357" width="11.59765625" style="2" customWidth="1"/>
    <col min="4358" max="4608" width="9" style="2"/>
    <col min="4609" max="4613" width="11.59765625" style="2" customWidth="1"/>
    <col min="4614" max="4864" width="9" style="2"/>
    <col min="4865" max="4869" width="11.59765625" style="2" customWidth="1"/>
    <col min="4870" max="5120" width="9" style="2"/>
    <col min="5121" max="5125" width="11.59765625" style="2" customWidth="1"/>
    <col min="5126" max="5376" width="9" style="2"/>
    <col min="5377" max="5381" width="11.59765625" style="2" customWidth="1"/>
    <col min="5382" max="5632" width="9" style="2"/>
    <col min="5633" max="5637" width="11.59765625" style="2" customWidth="1"/>
    <col min="5638" max="5888" width="9" style="2"/>
    <col min="5889" max="5893" width="11.59765625" style="2" customWidth="1"/>
    <col min="5894" max="6144" width="9" style="2"/>
    <col min="6145" max="6149" width="11.59765625" style="2" customWidth="1"/>
    <col min="6150" max="6400" width="9" style="2"/>
    <col min="6401" max="6405" width="11.59765625" style="2" customWidth="1"/>
    <col min="6406" max="6656" width="9" style="2"/>
    <col min="6657" max="6661" width="11.59765625" style="2" customWidth="1"/>
    <col min="6662" max="6912" width="9" style="2"/>
    <col min="6913" max="6917" width="11.59765625" style="2" customWidth="1"/>
    <col min="6918" max="7168" width="9" style="2"/>
    <col min="7169" max="7173" width="11.59765625" style="2" customWidth="1"/>
    <col min="7174" max="7424" width="9" style="2"/>
    <col min="7425" max="7429" width="11.59765625" style="2" customWidth="1"/>
    <col min="7430" max="7680" width="9" style="2"/>
    <col min="7681" max="7685" width="11.59765625" style="2" customWidth="1"/>
    <col min="7686" max="7936" width="9" style="2"/>
    <col min="7937" max="7941" width="11.59765625" style="2" customWidth="1"/>
    <col min="7942" max="8192" width="9" style="2"/>
    <col min="8193" max="8197" width="11.59765625" style="2" customWidth="1"/>
    <col min="8198" max="8448" width="9" style="2"/>
    <col min="8449" max="8453" width="11.59765625" style="2" customWidth="1"/>
    <col min="8454" max="8704" width="9" style="2"/>
    <col min="8705" max="8709" width="11.59765625" style="2" customWidth="1"/>
    <col min="8710" max="8960" width="9" style="2"/>
    <col min="8961" max="8965" width="11.59765625" style="2" customWidth="1"/>
    <col min="8966" max="9216" width="9" style="2"/>
    <col min="9217" max="9221" width="11.59765625" style="2" customWidth="1"/>
    <col min="9222" max="9472" width="9" style="2"/>
    <col min="9473" max="9477" width="11.59765625" style="2" customWidth="1"/>
    <col min="9478" max="9728" width="9" style="2"/>
    <col min="9729" max="9733" width="11.59765625" style="2" customWidth="1"/>
    <col min="9734" max="9984" width="9" style="2"/>
    <col min="9985" max="9989" width="11.59765625" style="2" customWidth="1"/>
    <col min="9990" max="10240" width="9" style="2"/>
    <col min="10241" max="10245" width="11.59765625" style="2" customWidth="1"/>
    <col min="10246" max="10496" width="9" style="2"/>
    <col min="10497" max="10501" width="11.59765625" style="2" customWidth="1"/>
    <col min="10502" max="10752" width="9" style="2"/>
    <col min="10753" max="10757" width="11.59765625" style="2" customWidth="1"/>
    <col min="10758" max="11008" width="9" style="2"/>
    <col min="11009" max="11013" width="11.59765625" style="2" customWidth="1"/>
    <col min="11014" max="11264" width="9" style="2"/>
    <col min="11265" max="11269" width="11.59765625" style="2" customWidth="1"/>
    <col min="11270" max="11520" width="9" style="2"/>
    <col min="11521" max="11525" width="11.59765625" style="2" customWidth="1"/>
    <col min="11526" max="11776" width="9" style="2"/>
    <col min="11777" max="11781" width="11.59765625" style="2" customWidth="1"/>
    <col min="11782" max="12032" width="9" style="2"/>
    <col min="12033" max="12037" width="11.59765625" style="2" customWidth="1"/>
    <col min="12038" max="12288" width="9" style="2"/>
    <col min="12289" max="12293" width="11.59765625" style="2" customWidth="1"/>
    <col min="12294" max="12544" width="9" style="2"/>
    <col min="12545" max="12549" width="11.59765625" style="2" customWidth="1"/>
    <col min="12550" max="12800" width="9" style="2"/>
    <col min="12801" max="12805" width="11.59765625" style="2" customWidth="1"/>
    <col min="12806" max="13056" width="9" style="2"/>
    <col min="13057" max="13061" width="11.59765625" style="2" customWidth="1"/>
    <col min="13062" max="13312" width="9" style="2"/>
    <col min="13313" max="13317" width="11.59765625" style="2" customWidth="1"/>
    <col min="13318" max="13568" width="9" style="2"/>
    <col min="13569" max="13573" width="11.59765625" style="2" customWidth="1"/>
    <col min="13574" max="13824" width="9" style="2"/>
    <col min="13825" max="13829" width="11.59765625" style="2" customWidth="1"/>
    <col min="13830" max="14080" width="9" style="2"/>
    <col min="14081" max="14085" width="11.59765625" style="2" customWidth="1"/>
    <col min="14086" max="14336" width="9" style="2"/>
    <col min="14337" max="14341" width="11.59765625" style="2" customWidth="1"/>
    <col min="14342" max="14592" width="9" style="2"/>
    <col min="14593" max="14597" width="11.59765625" style="2" customWidth="1"/>
    <col min="14598" max="14848" width="9" style="2"/>
    <col min="14849" max="14853" width="11.59765625" style="2" customWidth="1"/>
    <col min="14854" max="15104" width="9" style="2"/>
    <col min="15105" max="15109" width="11.59765625" style="2" customWidth="1"/>
    <col min="15110" max="15360" width="9" style="2"/>
    <col min="15361" max="15365" width="11.59765625" style="2" customWidth="1"/>
    <col min="15366" max="15616" width="9" style="2"/>
    <col min="15617" max="15621" width="11.59765625" style="2" customWidth="1"/>
    <col min="15622" max="15872" width="9" style="2"/>
    <col min="15873" max="15877" width="11.59765625" style="2" customWidth="1"/>
    <col min="15878" max="16128" width="9" style="2"/>
    <col min="16129" max="16133" width="11.59765625" style="2" customWidth="1"/>
    <col min="16134" max="16384" width="9" style="2"/>
  </cols>
  <sheetData>
    <row r="1" spans="1:5" ht="19.2" x14ac:dyDescent="0.25">
      <c r="A1" s="1" t="s">
        <v>272</v>
      </c>
    </row>
    <row r="2" spans="1:5" ht="13.8" thickBot="1" x14ac:dyDescent="0.25">
      <c r="A2" s="3"/>
      <c r="B2" s="3"/>
      <c r="C2" s="3"/>
      <c r="D2" s="3"/>
      <c r="E2" s="4" t="s">
        <v>273</v>
      </c>
    </row>
    <row r="3" spans="1:5" ht="13.8" thickTop="1" x14ac:dyDescent="0.2">
      <c r="A3" s="188" t="s">
        <v>66</v>
      </c>
      <c r="B3" s="187" t="s">
        <v>274</v>
      </c>
      <c r="C3" s="189" t="s">
        <v>275</v>
      </c>
      <c r="D3" s="190"/>
      <c r="E3" s="190"/>
    </row>
    <row r="4" spans="1:5" x14ac:dyDescent="0.2">
      <c r="A4" s="190"/>
      <c r="B4" s="189"/>
      <c r="C4" s="13" t="s">
        <v>276</v>
      </c>
      <c r="D4" s="13" t="s">
        <v>277</v>
      </c>
      <c r="E4" s="11" t="s">
        <v>278</v>
      </c>
    </row>
    <row r="5" spans="1:5" x14ac:dyDescent="0.2">
      <c r="A5" s="14" t="s">
        <v>88</v>
      </c>
      <c r="B5" s="15">
        <v>69</v>
      </c>
      <c r="C5" s="15">
        <v>985</v>
      </c>
      <c r="D5" s="15">
        <v>2308</v>
      </c>
      <c r="E5" s="15">
        <v>3293</v>
      </c>
    </row>
    <row r="6" spans="1:5" x14ac:dyDescent="0.2">
      <c r="A6" s="14">
        <v>17</v>
      </c>
      <c r="B6" s="15">
        <v>70</v>
      </c>
      <c r="C6" s="15">
        <v>1074</v>
      </c>
      <c r="D6" s="15">
        <v>2335</v>
      </c>
      <c r="E6" s="15">
        <v>3409</v>
      </c>
    </row>
    <row r="7" spans="1:5" x14ac:dyDescent="0.2">
      <c r="A7" s="14">
        <v>18</v>
      </c>
      <c r="B7" s="15">
        <v>70</v>
      </c>
      <c r="C7" s="15">
        <v>1049</v>
      </c>
      <c r="D7" s="15">
        <v>2531</v>
      </c>
      <c r="E7" s="15">
        <v>3580</v>
      </c>
    </row>
    <row r="8" spans="1:5" x14ac:dyDescent="0.2">
      <c r="A8" s="14">
        <v>19</v>
      </c>
      <c r="B8" s="15">
        <v>71</v>
      </c>
      <c r="C8" s="15">
        <v>1226</v>
      </c>
      <c r="D8" s="15">
        <v>2641</v>
      </c>
      <c r="E8" s="15">
        <v>3867</v>
      </c>
    </row>
    <row r="9" spans="1:5" x14ac:dyDescent="0.2">
      <c r="A9" s="14">
        <v>20</v>
      </c>
      <c r="B9" s="15">
        <v>71</v>
      </c>
      <c r="C9" s="15">
        <v>1023</v>
      </c>
      <c r="D9" s="15">
        <v>2452</v>
      </c>
      <c r="E9" s="15">
        <v>3475</v>
      </c>
    </row>
    <row r="10" spans="1:5" x14ac:dyDescent="0.2">
      <c r="A10" s="14">
        <v>21</v>
      </c>
      <c r="B10" s="15">
        <v>71</v>
      </c>
      <c r="C10" s="15">
        <v>1357</v>
      </c>
      <c r="D10" s="15">
        <v>2687</v>
      </c>
      <c r="E10" s="15">
        <v>4044</v>
      </c>
    </row>
    <row r="11" spans="1:5" x14ac:dyDescent="0.2">
      <c r="A11" s="14">
        <v>22</v>
      </c>
      <c r="B11" s="15">
        <v>69</v>
      </c>
      <c r="C11" s="15">
        <v>970</v>
      </c>
      <c r="D11" s="15">
        <v>2509</v>
      </c>
      <c r="E11" s="15">
        <v>3479</v>
      </c>
    </row>
    <row r="12" spans="1:5" x14ac:dyDescent="0.2">
      <c r="A12" s="14">
        <v>23</v>
      </c>
      <c r="B12" s="15">
        <v>70</v>
      </c>
      <c r="C12" s="15">
        <v>1063</v>
      </c>
      <c r="D12" s="15">
        <v>2415</v>
      </c>
      <c r="E12" s="15">
        <v>3478</v>
      </c>
    </row>
    <row r="13" spans="1:5" x14ac:dyDescent="0.2">
      <c r="A13" s="14">
        <v>24</v>
      </c>
      <c r="B13" s="22">
        <v>71</v>
      </c>
      <c r="C13" s="15">
        <v>1189</v>
      </c>
      <c r="D13" s="15">
        <v>2544</v>
      </c>
      <c r="E13" s="15">
        <v>3733</v>
      </c>
    </row>
    <row r="14" spans="1:5" x14ac:dyDescent="0.2">
      <c r="A14" s="14">
        <v>25</v>
      </c>
      <c r="B14" s="15">
        <v>71</v>
      </c>
      <c r="C14" s="15">
        <v>1339</v>
      </c>
      <c r="D14" s="15">
        <v>2298</v>
      </c>
      <c r="E14" s="15">
        <v>3637</v>
      </c>
    </row>
    <row r="15" spans="1:5" x14ac:dyDescent="0.2">
      <c r="A15" s="14">
        <v>26</v>
      </c>
      <c r="B15" s="15">
        <v>71</v>
      </c>
      <c r="C15" s="15">
        <v>1311</v>
      </c>
      <c r="D15" s="15">
        <v>2211</v>
      </c>
      <c r="E15" s="15">
        <v>3522</v>
      </c>
    </row>
    <row r="16" spans="1:5" x14ac:dyDescent="0.2">
      <c r="A16" s="14">
        <v>27</v>
      </c>
      <c r="B16" s="15">
        <v>71</v>
      </c>
      <c r="C16" s="15">
        <v>1378</v>
      </c>
      <c r="D16" s="15">
        <v>2399</v>
      </c>
      <c r="E16" s="15">
        <v>3777</v>
      </c>
    </row>
    <row r="17" spans="1:5" x14ac:dyDescent="0.2">
      <c r="A17" s="14">
        <v>28</v>
      </c>
      <c r="B17" s="15">
        <v>71</v>
      </c>
      <c r="C17" s="15">
        <v>1707</v>
      </c>
      <c r="D17" s="15">
        <v>2498</v>
      </c>
      <c r="E17" s="15">
        <v>4205</v>
      </c>
    </row>
    <row r="18" spans="1:5" x14ac:dyDescent="0.2">
      <c r="A18" s="14">
        <v>29</v>
      </c>
      <c r="B18" s="15">
        <v>71</v>
      </c>
      <c r="C18" s="15">
        <v>1674</v>
      </c>
      <c r="D18" s="15">
        <v>2620</v>
      </c>
      <c r="E18" s="15">
        <v>4294</v>
      </c>
    </row>
    <row r="19" spans="1:5" x14ac:dyDescent="0.2">
      <c r="A19" s="14">
        <v>30</v>
      </c>
      <c r="B19" s="15">
        <v>72</v>
      </c>
      <c r="C19" s="15">
        <v>1705</v>
      </c>
      <c r="D19" s="15">
        <v>2465</v>
      </c>
      <c r="E19" s="15">
        <v>4170</v>
      </c>
    </row>
    <row r="20" spans="1:5" x14ac:dyDescent="0.2">
      <c r="A20" s="14" t="s">
        <v>279</v>
      </c>
      <c r="B20" s="15">
        <v>76</v>
      </c>
      <c r="C20" s="15">
        <v>1646</v>
      </c>
      <c r="D20" s="15">
        <v>2206</v>
      </c>
      <c r="E20" s="15">
        <v>3852</v>
      </c>
    </row>
    <row r="21" spans="1:5" x14ac:dyDescent="0.2">
      <c r="A21" s="14">
        <v>2</v>
      </c>
      <c r="B21" s="15">
        <v>71</v>
      </c>
      <c r="C21" s="15">
        <v>285</v>
      </c>
      <c r="D21" s="15">
        <v>464</v>
      </c>
      <c r="E21" s="15">
        <v>749</v>
      </c>
    </row>
    <row r="22" spans="1:5" x14ac:dyDescent="0.2">
      <c r="A22" s="14">
        <v>3</v>
      </c>
      <c r="B22" s="15">
        <v>70</v>
      </c>
      <c r="C22" s="15">
        <v>669</v>
      </c>
      <c r="D22" s="15">
        <v>505</v>
      </c>
      <c r="E22" s="15">
        <v>164</v>
      </c>
    </row>
    <row r="23" spans="1:5" x14ac:dyDescent="0.2">
      <c r="A23" s="14">
        <v>4</v>
      </c>
      <c r="B23" s="15">
        <v>71</v>
      </c>
      <c r="C23" s="15">
        <v>1288</v>
      </c>
      <c r="D23" s="15">
        <v>729</v>
      </c>
      <c r="E23" s="15">
        <v>559</v>
      </c>
    </row>
    <row r="24" spans="1:5" x14ac:dyDescent="0.2">
      <c r="A24" s="14">
        <v>5</v>
      </c>
      <c r="B24" s="15">
        <v>72</v>
      </c>
      <c r="C24" s="15">
        <v>1561</v>
      </c>
      <c r="D24" s="15">
        <v>1312</v>
      </c>
      <c r="E24" s="15">
        <v>2873</v>
      </c>
    </row>
    <row r="25" spans="1:5" x14ac:dyDescent="0.2">
      <c r="A25" s="18">
        <v>6</v>
      </c>
      <c r="B25" s="20">
        <v>72</v>
      </c>
      <c r="C25" s="20">
        <v>1093</v>
      </c>
      <c r="D25" s="20">
        <v>1137</v>
      </c>
      <c r="E25" s="20">
        <v>2230</v>
      </c>
    </row>
    <row r="26" spans="1:5" x14ac:dyDescent="0.2">
      <c r="A26" s="2" t="s">
        <v>265</v>
      </c>
      <c r="E26" s="21" t="s">
        <v>94</v>
      </c>
    </row>
    <row r="28" spans="1:5" x14ac:dyDescent="0.2">
      <c r="A28" s="25"/>
    </row>
    <row r="29" spans="1:5" x14ac:dyDescent="0.2">
      <c r="A29" s="25"/>
    </row>
  </sheetData>
  <mergeCells count="3">
    <mergeCell ref="A3:A4"/>
    <mergeCell ref="B3:B4"/>
    <mergeCell ref="C3:E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7264-E121-4B2D-9200-8961742B87BF}">
  <sheetPr>
    <pageSetUpPr fitToPage="1"/>
  </sheetPr>
  <dimension ref="B1:W71"/>
  <sheetViews>
    <sheetView view="pageBreakPreview" topLeftCell="G26" zoomScaleNormal="100" zoomScaleSheetLayoutView="100" workbookViewId="0">
      <selection activeCell="W62" sqref="W62"/>
    </sheetView>
  </sheetViews>
  <sheetFormatPr defaultRowHeight="13.2" x14ac:dyDescent="0.2"/>
  <cols>
    <col min="1" max="1" width="1.8984375" style="2" customWidth="1"/>
    <col min="2" max="2" width="25.09765625" style="2" customWidth="1"/>
    <col min="3" max="15" width="10.69921875" style="2" customWidth="1"/>
    <col min="16" max="21" width="10.69921875" style="65" customWidth="1"/>
    <col min="22" max="255" width="9" style="2"/>
    <col min="256" max="256" width="1.8984375" style="2" customWidth="1"/>
    <col min="257" max="257" width="25.09765625" style="2" customWidth="1"/>
    <col min="258" max="276" width="10.69921875" style="2" customWidth="1"/>
    <col min="277" max="277" width="2.69921875" style="2" customWidth="1"/>
    <col min="278" max="511" width="9" style="2"/>
    <col min="512" max="512" width="1.8984375" style="2" customWidth="1"/>
    <col min="513" max="513" width="25.09765625" style="2" customWidth="1"/>
    <col min="514" max="532" width="10.69921875" style="2" customWidth="1"/>
    <col min="533" max="533" width="2.69921875" style="2" customWidth="1"/>
    <col min="534" max="767" width="9" style="2"/>
    <col min="768" max="768" width="1.8984375" style="2" customWidth="1"/>
    <col min="769" max="769" width="25.09765625" style="2" customWidth="1"/>
    <col min="770" max="788" width="10.69921875" style="2" customWidth="1"/>
    <col min="789" max="789" width="2.69921875" style="2" customWidth="1"/>
    <col min="790" max="1023" width="9" style="2"/>
    <col min="1024" max="1024" width="1.8984375" style="2" customWidth="1"/>
    <col min="1025" max="1025" width="25.09765625" style="2" customWidth="1"/>
    <col min="1026" max="1044" width="10.69921875" style="2" customWidth="1"/>
    <col min="1045" max="1045" width="2.69921875" style="2" customWidth="1"/>
    <col min="1046" max="1279" width="9" style="2"/>
    <col min="1280" max="1280" width="1.8984375" style="2" customWidth="1"/>
    <col min="1281" max="1281" width="25.09765625" style="2" customWidth="1"/>
    <col min="1282" max="1300" width="10.69921875" style="2" customWidth="1"/>
    <col min="1301" max="1301" width="2.69921875" style="2" customWidth="1"/>
    <col min="1302" max="1535" width="9" style="2"/>
    <col min="1536" max="1536" width="1.8984375" style="2" customWidth="1"/>
    <col min="1537" max="1537" width="25.09765625" style="2" customWidth="1"/>
    <col min="1538" max="1556" width="10.69921875" style="2" customWidth="1"/>
    <col min="1557" max="1557" width="2.69921875" style="2" customWidth="1"/>
    <col min="1558" max="1791" width="9" style="2"/>
    <col min="1792" max="1792" width="1.8984375" style="2" customWidth="1"/>
    <col min="1793" max="1793" width="25.09765625" style="2" customWidth="1"/>
    <col min="1794" max="1812" width="10.69921875" style="2" customWidth="1"/>
    <col min="1813" max="1813" width="2.69921875" style="2" customWidth="1"/>
    <col min="1814" max="2047" width="9" style="2"/>
    <col min="2048" max="2048" width="1.8984375" style="2" customWidth="1"/>
    <col min="2049" max="2049" width="25.09765625" style="2" customWidth="1"/>
    <col min="2050" max="2068" width="10.69921875" style="2" customWidth="1"/>
    <col min="2069" max="2069" width="2.69921875" style="2" customWidth="1"/>
    <col min="2070" max="2303" width="9" style="2"/>
    <col min="2304" max="2304" width="1.8984375" style="2" customWidth="1"/>
    <col min="2305" max="2305" width="25.09765625" style="2" customWidth="1"/>
    <col min="2306" max="2324" width="10.69921875" style="2" customWidth="1"/>
    <col min="2325" max="2325" width="2.69921875" style="2" customWidth="1"/>
    <col min="2326" max="2559" width="9" style="2"/>
    <col min="2560" max="2560" width="1.8984375" style="2" customWidth="1"/>
    <col min="2561" max="2561" width="25.09765625" style="2" customWidth="1"/>
    <col min="2562" max="2580" width="10.69921875" style="2" customWidth="1"/>
    <col min="2581" max="2581" width="2.69921875" style="2" customWidth="1"/>
    <col min="2582" max="2815" width="9" style="2"/>
    <col min="2816" max="2816" width="1.8984375" style="2" customWidth="1"/>
    <col min="2817" max="2817" width="25.09765625" style="2" customWidth="1"/>
    <col min="2818" max="2836" width="10.69921875" style="2" customWidth="1"/>
    <col min="2837" max="2837" width="2.69921875" style="2" customWidth="1"/>
    <col min="2838" max="3071" width="9" style="2"/>
    <col min="3072" max="3072" width="1.8984375" style="2" customWidth="1"/>
    <col min="3073" max="3073" width="25.09765625" style="2" customWidth="1"/>
    <col min="3074" max="3092" width="10.69921875" style="2" customWidth="1"/>
    <col min="3093" max="3093" width="2.69921875" style="2" customWidth="1"/>
    <col min="3094" max="3327" width="9" style="2"/>
    <col min="3328" max="3328" width="1.8984375" style="2" customWidth="1"/>
    <col min="3329" max="3329" width="25.09765625" style="2" customWidth="1"/>
    <col min="3330" max="3348" width="10.69921875" style="2" customWidth="1"/>
    <col min="3349" max="3349" width="2.69921875" style="2" customWidth="1"/>
    <col min="3350" max="3583" width="9" style="2"/>
    <col min="3584" max="3584" width="1.8984375" style="2" customWidth="1"/>
    <col min="3585" max="3585" width="25.09765625" style="2" customWidth="1"/>
    <col min="3586" max="3604" width="10.69921875" style="2" customWidth="1"/>
    <col min="3605" max="3605" width="2.69921875" style="2" customWidth="1"/>
    <col min="3606" max="3839" width="9" style="2"/>
    <col min="3840" max="3840" width="1.8984375" style="2" customWidth="1"/>
    <col min="3841" max="3841" width="25.09765625" style="2" customWidth="1"/>
    <col min="3842" max="3860" width="10.69921875" style="2" customWidth="1"/>
    <col min="3861" max="3861" width="2.69921875" style="2" customWidth="1"/>
    <col min="3862" max="4095" width="9" style="2"/>
    <col min="4096" max="4096" width="1.8984375" style="2" customWidth="1"/>
    <col min="4097" max="4097" width="25.09765625" style="2" customWidth="1"/>
    <col min="4098" max="4116" width="10.69921875" style="2" customWidth="1"/>
    <col min="4117" max="4117" width="2.69921875" style="2" customWidth="1"/>
    <col min="4118" max="4351" width="9" style="2"/>
    <col min="4352" max="4352" width="1.8984375" style="2" customWidth="1"/>
    <col min="4353" max="4353" width="25.09765625" style="2" customWidth="1"/>
    <col min="4354" max="4372" width="10.69921875" style="2" customWidth="1"/>
    <col min="4373" max="4373" width="2.69921875" style="2" customWidth="1"/>
    <col min="4374" max="4607" width="9" style="2"/>
    <col min="4608" max="4608" width="1.8984375" style="2" customWidth="1"/>
    <col min="4609" max="4609" width="25.09765625" style="2" customWidth="1"/>
    <col min="4610" max="4628" width="10.69921875" style="2" customWidth="1"/>
    <col min="4629" max="4629" width="2.69921875" style="2" customWidth="1"/>
    <col min="4630" max="4863" width="9" style="2"/>
    <col min="4864" max="4864" width="1.8984375" style="2" customWidth="1"/>
    <col min="4865" max="4865" width="25.09765625" style="2" customWidth="1"/>
    <col min="4866" max="4884" width="10.69921875" style="2" customWidth="1"/>
    <col min="4885" max="4885" width="2.69921875" style="2" customWidth="1"/>
    <col min="4886" max="5119" width="9" style="2"/>
    <col min="5120" max="5120" width="1.8984375" style="2" customWidth="1"/>
    <col min="5121" max="5121" width="25.09765625" style="2" customWidth="1"/>
    <col min="5122" max="5140" width="10.69921875" style="2" customWidth="1"/>
    <col min="5141" max="5141" width="2.69921875" style="2" customWidth="1"/>
    <col min="5142" max="5375" width="9" style="2"/>
    <col min="5376" max="5376" width="1.8984375" style="2" customWidth="1"/>
    <col min="5377" max="5377" width="25.09765625" style="2" customWidth="1"/>
    <col min="5378" max="5396" width="10.69921875" style="2" customWidth="1"/>
    <col min="5397" max="5397" width="2.69921875" style="2" customWidth="1"/>
    <col min="5398" max="5631" width="9" style="2"/>
    <col min="5632" max="5632" width="1.8984375" style="2" customWidth="1"/>
    <col min="5633" max="5633" width="25.09765625" style="2" customWidth="1"/>
    <col min="5634" max="5652" width="10.69921875" style="2" customWidth="1"/>
    <col min="5653" max="5653" width="2.69921875" style="2" customWidth="1"/>
    <col min="5654" max="5887" width="9" style="2"/>
    <col min="5888" max="5888" width="1.8984375" style="2" customWidth="1"/>
    <col min="5889" max="5889" width="25.09765625" style="2" customWidth="1"/>
    <col min="5890" max="5908" width="10.69921875" style="2" customWidth="1"/>
    <col min="5909" max="5909" width="2.69921875" style="2" customWidth="1"/>
    <col min="5910" max="6143" width="9" style="2"/>
    <col min="6144" max="6144" width="1.8984375" style="2" customWidth="1"/>
    <col min="6145" max="6145" width="25.09765625" style="2" customWidth="1"/>
    <col min="6146" max="6164" width="10.69921875" style="2" customWidth="1"/>
    <col min="6165" max="6165" width="2.69921875" style="2" customWidth="1"/>
    <col min="6166" max="6399" width="9" style="2"/>
    <col min="6400" max="6400" width="1.8984375" style="2" customWidth="1"/>
    <col min="6401" max="6401" width="25.09765625" style="2" customWidth="1"/>
    <col min="6402" max="6420" width="10.69921875" style="2" customWidth="1"/>
    <col min="6421" max="6421" width="2.69921875" style="2" customWidth="1"/>
    <col min="6422" max="6655" width="9" style="2"/>
    <col min="6656" max="6656" width="1.8984375" style="2" customWidth="1"/>
    <col min="6657" max="6657" width="25.09765625" style="2" customWidth="1"/>
    <col min="6658" max="6676" width="10.69921875" style="2" customWidth="1"/>
    <col min="6677" max="6677" width="2.69921875" style="2" customWidth="1"/>
    <col min="6678" max="6911" width="9" style="2"/>
    <col min="6912" max="6912" width="1.8984375" style="2" customWidth="1"/>
    <col min="6913" max="6913" width="25.09765625" style="2" customWidth="1"/>
    <col min="6914" max="6932" width="10.69921875" style="2" customWidth="1"/>
    <col min="6933" max="6933" width="2.69921875" style="2" customWidth="1"/>
    <col min="6934" max="7167" width="9" style="2"/>
    <col min="7168" max="7168" width="1.8984375" style="2" customWidth="1"/>
    <col min="7169" max="7169" width="25.09765625" style="2" customWidth="1"/>
    <col min="7170" max="7188" width="10.69921875" style="2" customWidth="1"/>
    <col min="7189" max="7189" width="2.69921875" style="2" customWidth="1"/>
    <col min="7190" max="7423" width="9" style="2"/>
    <col min="7424" max="7424" width="1.8984375" style="2" customWidth="1"/>
    <col min="7425" max="7425" width="25.09765625" style="2" customWidth="1"/>
    <col min="7426" max="7444" width="10.69921875" style="2" customWidth="1"/>
    <col min="7445" max="7445" width="2.69921875" style="2" customWidth="1"/>
    <col min="7446" max="7679" width="9" style="2"/>
    <col min="7680" max="7680" width="1.8984375" style="2" customWidth="1"/>
    <col min="7681" max="7681" width="25.09765625" style="2" customWidth="1"/>
    <col min="7682" max="7700" width="10.69921875" style="2" customWidth="1"/>
    <col min="7701" max="7701" width="2.69921875" style="2" customWidth="1"/>
    <col min="7702" max="7935" width="9" style="2"/>
    <col min="7936" max="7936" width="1.8984375" style="2" customWidth="1"/>
    <col min="7937" max="7937" width="25.09765625" style="2" customWidth="1"/>
    <col min="7938" max="7956" width="10.69921875" style="2" customWidth="1"/>
    <col min="7957" max="7957" width="2.69921875" style="2" customWidth="1"/>
    <col min="7958" max="8191" width="9" style="2"/>
    <col min="8192" max="8192" width="1.8984375" style="2" customWidth="1"/>
    <col min="8193" max="8193" width="25.09765625" style="2" customWidth="1"/>
    <col min="8194" max="8212" width="10.69921875" style="2" customWidth="1"/>
    <col min="8213" max="8213" width="2.69921875" style="2" customWidth="1"/>
    <col min="8214" max="8447" width="9" style="2"/>
    <col min="8448" max="8448" width="1.8984375" style="2" customWidth="1"/>
    <col min="8449" max="8449" width="25.09765625" style="2" customWidth="1"/>
    <col min="8450" max="8468" width="10.69921875" style="2" customWidth="1"/>
    <col min="8469" max="8469" width="2.69921875" style="2" customWidth="1"/>
    <col min="8470" max="8703" width="9" style="2"/>
    <col min="8704" max="8704" width="1.8984375" style="2" customWidth="1"/>
    <col min="8705" max="8705" width="25.09765625" style="2" customWidth="1"/>
    <col min="8706" max="8724" width="10.69921875" style="2" customWidth="1"/>
    <col min="8725" max="8725" width="2.69921875" style="2" customWidth="1"/>
    <col min="8726" max="8959" width="9" style="2"/>
    <col min="8960" max="8960" width="1.8984375" style="2" customWidth="1"/>
    <col min="8961" max="8961" width="25.09765625" style="2" customWidth="1"/>
    <col min="8962" max="8980" width="10.69921875" style="2" customWidth="1"/>
    <col min="8981" max="8981" width="2.69921875" style="2" customWidth="1"/>
    <col min="8982" max="9215" width="9" style="2"/>
    <col min="9216" max="9216" width="1.8984375" style="2" customWidth="1"/>
    <col min="9217" max="9217" width="25.09765625" style="2" customWidth="1"/>
    <col min="9218" max="9236" width="10.69921875" style="2" customWidth="1"/>
    <col min="9237" max="9237" width="2.69921875" style="2" customWidth="1"/>
    <col min="9238" max="9471" width="9" style="2"/>
    <col min="9472" max="9472" width="1.8984375" style="2" customWidth="1"/>
    <col min="9473" max="9473" width="25.09765625" style="2" customWidth="1"/>
    <col min="9474" max="9492" width="10.69921875" style="2" customWidth="1"/>
    <col min="9493" max="9493" width="2.69921875" style="2" customWidth="1"/>
    <col min="9494" max="9727" width="9" style="2"/>
    <col min="9728" max="9728" width="1.8984375" style="2" customWidth="1"/>
    <col min="9729" max="9729" width="25.09765625" style="2" customWidth="1"/>
    <col min="9730" max="9748" width="10.69921875" style="2" customWidth="1"/>
    <col min="9749" max="9749" width="2.69921875" style="2" customWidth="1"/>
    <col min="9750" max="9983" width="9" style="2"/>
    <col min="9984" max="9984" width="1.8984375" style="2" customWidth="1"/>
    <col min="9985" max="9985" width="25.09765625" style="2" customWidth="1"/>
    <col min="9986" max="10004" width="10.69921875" style="2" customWidth="1"/>
    <col min="10005" max="10005" width="2.69921875" style="2" customWidth="1"/>
    <col min="10006" max="10239" width="9" style="2"/>
    <col min="10240" max="10240" width="1.8984375" style="2" customWidth="1"/>
    <col min="10241" max="10241" width="25.09765625" style="2" customWidth="1"/>
    <col min="10242" max="10260" width="10.69921875" style="2" customWidth="1"/>
    <col min="10261" max="10261" width="2.69921875" style="2" customWidth="1"/>
    <col min="10262" max="10495" width="9" style="2"/>
    <col min="10496" max="10496" width="1.8984375" style="2" customWidth="1"/>
    <col min="10497" max="10497" width="25.09765625" style="2" customWidth="1"/>
    <col min="10498" max="10516" width="10.69921875" style="2" customWidth="1"/>
    <col min="10517" max="10517" width="2.69921875" style="2" customWidth="1"/>
    <col min="10518" max="10751" width="9" style="2"/>
    <col min="10752" max="10752" width="1.8984375" style="2" customWidth="1"/>
    <col min="10753" max="10753" width="25.09765625" style="2" customWidth="1"/>
    <col min="10754" max="10772" width="10.69921875" style="2" customWidth="1"/>
    <col min="10773" max="10773" width="2.69921875" style="2" customWidth="1"/>
    <col min="10774" max="11007" width="9" style="2"/>
    <col min="11008" max="11008" width="1.8984375" style="2" customWidth="1"/>
    <col min="11009" max="11009" width="25.09765625" style="2" customWidth="1"/>
    <col min="11010" max="11028" width="10.69921875" style="2" customWidth="1"/>
    <col min="11029" max="11029" width="2.69921875" style="2" customWidth="1"/>
    <col min="11030" max="11263" width="9" style="2"/>
    <col min="11264" max="11264" width="1.8984375" style="2" customWidth="1"/>
    <col min="11265" max="11265" width="25.09765625" style="2" customWidth="1"/>
    <col min="11266" max="11284" width="10.69921875" style="2" customWidth="1"/>
    <col min="11285" max="11285" width="2.69921875" style="2" customWidth="1"/>
    <col min="11286" max="11519" width="9" style="2"/>
    <col min="11520" max="11520" width="1.8984375" style="2" customWidth="1"/>
    <col min="11521" max="11521" width="25.09765625" style="2" customWidth="1"/>
    <col min="11522" max="11540" width="10.69921875" style="2" customWidth="1"/>
    <col min="11541" max="11541" width="2.69921875" style="2" customWidth="1"/>
    <col min="11542" max="11775" width="9" style="2"/>
    <col min="11776" max="11776" width="1.8984375" style="2" customWidth="1"/>
    <col min="11777" max="11777" width="25.09765625" style="2" customWidth="1"/>
    <col min="11778" max="11796" width="10.69921875" style="2" customWidth="1"/>
    <col min="11797" max="11797" width="2.69921875" style="2" customWidth="1"/>
    <col min="11798" max="12031" width="9" style="2"/>
    <col min="12032" max="12032" width="1.8984375" style="2" customWidth="1"/>
    <col min="12033" max="12033" width="25.09765625" style="2" customWidth="1"/>
    <col min="12034" max="12052" width="10.69921875" style="2" customWidth="1"/>
    <col min="12053" max="12053" width="2.69921875" style="2" customWidth="1"/>
    <col min="12054" max="12287" width="9" style="2"/>
    <col min="12288" max="12288" width="1.8984375" style="2" customWidth="1"/>
    <col min="12289" max="12289" width="25.09765625" style="2" customWidth="1"/>
    <col min="12290" max="12308" width="10.69921875" style="2" customWidth="1"/>
    <col min="12309" max="12309" width="2.69921875" style="2" customWidth="1"/>
    <col min="12310" max="12543" width="9" style="2"/>
    <col min="12544" max="12544" width="1.8984375" style="2" customWidth="1"/>
    <col min="12545" max="12545" width="25.09765625" style="2" customWidth="1"/>
    <col min="12546" max="12564" width="10.69921875" style="2" customWidth="1"/>
    <col min="12565" max="12565" width="2.69921875" style="2" customWidth="1"/>
    <col min="12566" max="12799" width="9" style="2"/>
    <col min="12800" max="12800" width="1.8984375" style="2" customWidth="1"/>
    <col min="12801" max="12801" width="25.09765625" style="2" customWidth="1"/>
    <col min="12802" max="12820" width="10.69921875" style="2" customWidth="1"/>
    <col min="12821" max="12821" width="2.69921875" style="2" customWidth="1"/>
    <col min="12822" max="13055" width="9" style="2"/>
    <col min="13056" max="13056" width="1.8984375" style="2" customWidth="1"/>
    <col min="13057" max="13057" width="25.09765625" style="2" customWidth="1"/>
    <col min="13058" max="13076" width="10.69921875" style="2" customWidth="1"/>
    <col min="13077" max="13077" width="2.69921875" style="2" customWidth="1"/>
    <col min="13078" max="13311" width="9" style="2"/>
    <col min="13312" max="13312" width="1.8984375" style="2" customWidth="1"/>
    <col min="13313" max="13313" width="25.09765625" style="2" customWidth="1"/>
    <col min="13314" max="13332" width="10.69921875" style="2" customWidth="1"/>
    <col min="13333" max="13333" width="2.69921875" style="2" customWidth="1"/>
    <col min="13334" max="13567" width="9" style="2"/>
    <col min="13568" max="13568" width="1.8984375" style="2" customWidth="1"/>
    <col min="13569" max="13569" width="25.09765625" style="2" customWidth="1"/>
    <col min="13570" max="13588" width="10.69921875" style="2" customWidth="1"/>
    <col min="13589" max="13589" width="2.69921875" style="2" customWidth="1"/>
    <col min="13590" max="13823" width="9" style="2"/>
    <col min="13824" max="13824" width="1.8984375" style="2" customWidth="1"/>
    <col min="13825" max="13825" width="25.09765625" style="2" customWidth="1"/>
    <col min="13826" max="13844" width="10.69921875" style="2" customWidth="1"/>
    <col min="13845" max="13845" width="2.69921875" style="2" customWidth="1"/>
    <col min="13846" max="14079" width="9" style="2"/>
    <col min="14080" max="14080" width="1.8984375" style="2" customWidth="1"/>
    <col min="14081" max="14081" width="25.09765625" style="2" customWidth="1"/>
    <col min="14082" max="14100" width="10.69921875" style="2" customWidth="1"/>
    <col min="14101" max="14101" width="2.69921875" style="2" customWidth="1"/>
    <col min="14102" max="14335" width="9" style="2"/>
    <col min="14336" max="14336" width="1.8984375" style="2" customWidth="1"/>
    <col min="14337" max="14337" width="25.09765625" style="2" customWidth="1"/>
    <col min="14338" max="14356" width="10.69921875" style="2" customWidth="1"/>
    <col min="14357" max="14357" width="2.69921875" style="2" customWidth="1"/>
    <col min="14358" max="14591" width="9" style="2"/>
    <col min="14592" max="14592" width="1.8984375" style="2" customWidth="1"/>
    <col min="14593" max="14593" width="25.09765625" style="2" customWidth="1"/>
    <col min="14594" max="14612" width="10.69921875" style="2" customWidth="1"/>
    <col min="14613" max="14613" width="2.69921875" style="2" customWidth="1"/>
    <col min="14614" max="14847" width="9" style="2"/>
    <col min="14848" max="14848" width="1.8984375" style="2" customWidth="1"/>
    <col min="14849" max="14849" width="25.09765625" style="2" customWidth="1"/>
    <col min="14850" max="14868" width="10.69921875" style="2" customWidth="1"/>
    <col min="14869" max="14869" width="2.69921875" style="2" customWidth="1"/>
    <col min="14870" max="15103" width="9" style="2"/>
    <col min="15104" max="15104" width="1.8984375" style="2" customWidth="1"/>
    <col min="15105" max="15105" width="25.09765625" style="2" customWidth="1"/>
    <col min="15106" max="15124" width="10.69921875" style="2" customWidth="1"/>
    <col min="15125" max="15125" width="2.69921875" style="2" customWidth="1"/>
    <col min="15126" max="15359" width="9" style="2"/>
    <col min="15360" max="15360" width="1.8984375" style="2" customWidth="1"/>
    <col min="15361" max="15361" width="25.09765625" style="2" customWidth="1"/>
    <col min="15362" max="15380" width="10.69921875" style="2" customWidth="1"/>
    <col min="15381" max="15381" width="2.69921875" style="2" customWidth="1"/>
    <col min="15382" max="15615" width="9" style="2"/>
    <col min="15616" max="15616" width="1.8984375" style="2" customWidth="1"/>
    <col min="15617" max="15617" width="25.09765625" style="2" customWidth="1"/>
    <col min="15618" max="15636" width="10.69921875" style="2" customWidth="1"/>
    <col min="15637" max="15637" width="2.69921875" style="2" customWidth="1"/>
    <col min="15638" max="15871" width="9" style="2"/>
    <col min="15872" max="15872" width="1.8984375" style="2" customWidth="1"/>
    <col min="15873" max="15873" width="25.09765625" style="2" customWidth="1"/>
    <col min="15874" max="15892" width="10.69921875" style="2" customWidth="1"/>
    <col min="15893" max="15893" width="2.69921875" style="2" customWidth="1"/>
    <col min="15894" max="16127" width="9" style="2"/>
    <col min="16128" max="16128" width="1.8984375" style="2" customWidth="1"/>
    <col min="16129" max="16129" width="25.09765625" style="2" customWidth="1"/>
    <col min="16130" max="16148" width="10.69921875" style="2" customWidth="1"/>
    <col min="16149" max="16149" width="2.69921875" style="2" customWidth="1"/>
    <col min="16150" max="16383" width="9" style="2"/>
    <col min="16384" max="16384" width="9" style="2" customWidth="1"/>
  </cols>
  <sheetData>
    <row r="1" spans="2:23" ht="16.5" customHeight="1" x14ac:dyDescent="0.2">
      <c r="B1" s="93" t="s">
        <v>280</v>
      </c>
      <c r="C1" s="94"/>
      <c r="D1" s="94"/>
      <c r="E1" s="94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2:23" ht="13.8" thickBot="1" x14ac:dyDescent="0.25">
      <c r="B2" s="95" t="s">
        <v>281</v>
      </c>
      <c r="C2" s="65"/>
      <c r="D2" s="65"/>
      <c r="E2" s="65"/>
      <c r="F2" s="96"/>
      <c r="G2" s="96"/>
      <c r="H2" s="96"/>
      <c r="I2" s="97"/>
      <c r="J2" s="97"/>
      <c r="K2" s="97"/>
      <c r="L2" s="96"/>
      <c r="M2" s="97"/>
      <c r="O2" s="98"/>
      <c r="P2" s="96"/>
      <c r="Q2" s="98"/>
      <c r="R2" s="96"/>
      <c r="S2" s="98"/>
      <c r="T2" s="96"/>
      <c r="U2" s="98"/>
      <c r="W2" s="98" t="s">
        <v>65</v>
      </c>
    </row>
    <row r="3" spans="2:23" ht="18" customHeight="1" thickTop="1" x14ac:dyDescent="0.2">
      <c r="B3" s="27" t="s">
        <v>282</v>
      </c>
      <c r="C3" s="99" t="s">
        <v>283</v>
      </c>
      <c r="D3" s="99" t="s">
        <v>176</v>
      </c>
      <c r="E3" s="99" t="s">
        <v>177</v>
      </c>
      <c r="F3" s="99" t="s">
        <v>178</v>
      </c>
      <c r="G3" s="99" t="s">
        <v>179</v>
      </c>
      <c r="H3" s="99" t="s">
        <v>284</v>
      </c>
      <c r="I3" s="99" t="s">
        <v>285</v>
      </c>
      <c r="J3" s="99" t="s">
        <v>286</v>
      </c>
      <c r="K3" s="100" t="s">
        <v>183</v>
      </c>
      <c r="L3" s="100" t="s">
        <v>287</v>
      </c>
      <c r="M3" s="99" t="s">
        <v>288</v>
      </c>
      <c r="N3" s="100" t="s">
        <v>186</v>
      </c>
      <c r="O3" s="99" t="s">
        <v>187</v>
      </c>
      <c r="P3" s="100" t="s">
        <v>188</v>
      </c>
      <c r="Q3" s="101" t="s">
        <v>189</v>
      </c>
      <c r="R3" s="100" t="s">
        <v>190</v>
      </c>
      <c r="S3" s="101" t="s">
        <v>289</v>
      </c>
      <c r="T3" s="100" t="s">
        <v>192</v>
      </c>
      <c r="U3" s="101" t="s">
        <v>290</v>
      </c>
      <c r="V3" s="100" t="s">
        <v>332</v>
      </c>
      <c r="W3" s="101" t="s">
        <v>333</v>
      </c>
    </row>
    <row r="4" spans="2:23" x14ac:dyDescent="0.2">
      <c r="B4" s="102" t="s">
        <v>291</v>
      </c>
      <c r="C4" s="103">
        <v>478</v>
      </c>
      <c r="D4" s="104">
        <v>854</v>
      </c>
      <c r="E4" s="104">
        <v>559</v>
      </c>
      <c r="F4" s="103">
        <v>263</v>
      </c>
      <c r="G4" s="104">
        <v>399</v>
      </c>
      <c r="H4" s="104">
        <v>326</v>
      </c>
      <c r="I4" s="104">
        <v>179</v>
      </c>
      <c r="J4" s="104">
        <v>252</v>
      </c>
      <c r="K4" s="103">
        <v>125</v>
      </c>
      <c r="L4" s="103">
        <v>470</v>
      </c>
      <c r="M4" s="104">
        <v>792</v>
      </c>
      <c r="N4" s="103">
        <v>562</v>
      </c>
      <c r="O4" s="104">
        <v>1941</v>
      </c>
      <c r="P4" s="105">
        <v>1</v>
      </c>
      <c r="Q4" s="106">
        <v>1</v>
      </c>
      <c r="R4" s="105">
        <v>0</v>
      </c>
      <c r="S4" s="106">
        <v>1817</v>
      </c>
      <c r="T4" s="105">
        <v>2018</v>
      </c>
      <c r="U4" s="106">
        <v>2805</v>
      </c>
      <c r="V4" s="181">
        <v>2476</v>
      </c>
      <c r="W4" s="166">
        <v>2198</v>
      </c>
    </row>
    <row r="5" spans="2:23" x14ac:dyDescent="0.2">
      <c r="B5" s="102" t="s">
        <v>292</v>
      </c>
      <c r="C5" s="107">
        <v>8242</v>
      </c>
      <c r="D5" s="108">
        <v>10078</v>
      </c>
      <c r="E5" s="108">
        <v>9878</v>
      </c>
      <c r="F5" s="107">
        <v>11464</v>
      </c>
      <c r="G5" s="108">
        <v>10201</v>
      </c>
      <c r="H5" s="108">
        <v>10516</v>
      </c>
      <c r="I5" s="108">
        <v>9645</v>
      </c>
      <c r="J5" s="108">
        <v>10050</v>
      </c>
      <c r="K5" s="107">
        <v>9422</v>
      </c>
      <c r="L5" s="107">
        <v>10215</v>
      </c>
      <c r="M5" s="108">
        <v>9726</v>
      </c>
      <c r="N5" s="107">
        <v>9881</v>
      </c>
      <c r="O5" s="108">
        <v>10295</v>
      </c>
      <c r="P5" s="109">
        <v>11429</v>
      </c>
      <c r="Q5" s="110">
        <v>12046</v>
      </c>
      <c r="R5" s="109">
        <v>10096</v>
      </c>
      <c r="S5" s="110">
        <v>10072</v>
      </c>
      <c r="T5" s="109">
        <v>9378</v>
      </c>
      <c r="U5" s="110">
        <v>10942</v>
      </c>
      <c r="V5" s="181">
        <v>9661</v>
      </c>
      <c r="W5" s="166">
        <v>11190</v>
      </c>
    </row>
    <row r="6" spans="2:23" x14ac:dyDescent="0.2">
      <c r="B6" s="102" t="s">
        <v>293</v>
      </c>
      <c r="C6" s="107">
        <v>18324</v>
      </c>
      <c r="D6" s="108">
        <v>15387</v>
      </c>
      <c r="E6" s="108">
        <v>16919</v>
      </c>
      <c r="F6" s="107">
        <v>15058</v>
      </c>
      <c r="G6" s="108">
        <v>15767</v>
      </c>
      <c r="H6" s="108">
        <v>18843</v>
      </c>
      <c r="I6" s="108">
        <v>19245</v>
      </c>
      <c r="J6" s="108">
        <v>19561</v>
      </c>
      <c r="K6" s="107">
        <v>19365</v>
      </c>
      <c r="L6" s="107">
        <v>18788</v>
      </c>
      <c r="M6" s="108">
        <v>16873</v>
      </c>
      <c r="N6" s="107">
        <v>14668</v>
      </c>
      <c r="O6" s="108">
        <v>13927</v>
      </c>
      <c r="P6" s="109">
        <v>15022</v>
      </c>
      <c r="Q6" s="110">
        <v>16909</v>
      </c>
      <c r="R6" s="109">
        <v>12677</v>
      </c>
      <c r="S6" s="110">
        <v>13902</v>
      </c>
      <c r="T6" s="109">
        <v>13289</v>
      </c>
      <c r="U6" s="110">
        <v>10327</v>
      </c>
      <c r="V6" s="181">
        <v>11681</v>
      </c>
      <c r="W6" s="166">
        <v>10251</v>
      </c>
    </row>
    <row r="7" spans="2:23" x14ac:dyDescent="0.2">
      <c r="B7" s="102" t="s">
        <v>294</v>
      </c>
      <c r="C7" s="107">
        <v>15444</v>
      </c>
      <c r="D7" s="108">
        <v>15562</v>
      </c>
      <c r="E7" s="108">
        <v>15221</v>
      </c>
      <c r="F7" s="107">
        <v>16702</v>
      </c>
      <c r="G7" s="108">
        <v>14417</v>
      </c>
      <c r="H7" s="108">
        <v>15967</v>
      </c>
      <c r="I7" s="108">
        <v>16656</v>
      </c>
      <c r="J7" s="108">
        <v>15302</v>
      </c>
      <c r="K7" s="107">
        <v>17781</v>
      </c>
      <c r="L7" s="107">
        <v>17437</v>
      </c>
      <c r="M7" s="108">
        <v>18400</v>
      </c>
      <c r="N7" s="107">
        <v>21260</v>
      </c>
      <c r="O7" s="108">
        <v>18566</v>
      </c>
      <c r="P7" s="109">
        <v>16434</v>
      </c>
      <c r="Q7" s="110">
        <v>16214</v>
      </c>
      <c r="R7" s="109">
        <v>14590</v>
      </c>
      <c r="S7" s="110">
        <v>7944</v>
      </c>
      <c r="T7" s="109">
        <v>8234</v>
      </c>
      <c r="U7" s="110">
        <v>8836</v>
      </c>
      <c r="V7" s="181">
        <v>8310</v>
      </c>
      <c r="W7" s="166">
        <v>8353</v>
      </c>
    </row>
    <row r="8" spans="2:23" x14ac:dyDescent="0.2">
      <c r="B8" s="102" t="s">
        <v>295</v>
      </c>
      <c r="C8" s="107">
        <v>34031</v>
      </c>
      <c r="D8" s="108">
        <v>35087</v>
      </c>
      <c r="E8" s="108">
        <v>35536</v>
      </c>
      <c r="F8" s="107">
        <v>34285</v>
      </c>
      <c r="G8" s="108">
        <v>31742</v>
      </c>
      <c r="H8" s="108">
        <v>30411</v>
      </c>
      <c r="I8" s="108">
        <v>29882</v>
      </c>
      <c r="J8" s="108">
        <v>28858</v>
      </c>
      <c r="K8" s="107">
        <v>26901</v>
      </c>
      <c r="L8" s="107">
        <v>26901</v>
      </c>
      <c r="M8" s="108">
        <v>26577</v>
      </c>
      <c r="N8" s="107">
        <v>24711</v>
      </c>
      <c r="O8" s="108">
        <v>20819</v>
      </c>
      <c r="P8" s="109">
        <v>18234</v>
      </c>
      <c r="Q8" s="110">
        <v>20707</v>
      </c>
      <c r="R8" s="109">
        <v>23080</v>
      </c>
      <c r="S8" s="110">
        <v>21940</v>
      </c>
      <c r="T8" s="109">
        <v>22652</v>
      </c>
      <c r="U8" s="110">
        <v>21327</v>
      </c>
      <c r="V8" s="181">
        <v>22043</v>
      </c>
      <c r="W8" s="166">
        <v>21516</v>
      </c>
    </row>
    <row r="9" spans="2:23" x14ac:dyDescent="0.2">
      <c r="B9" s="102" t="s">
        <v>296</v>
      </c>
      <c r="C9" s="107">
        <v>30479</v>
      </c>
      <c r="D9" s="108">
        <v>29696</v>
      </c>
      <c r="E9" s="108">
        <v>29318</v>
      </c>
      <c r="F9" s="107">
        <v>32695</v>
      </c>
      <c r="G9" s="108">
        <v>30931</v>
      </c>
      <c r="H9" s="108">
        <v>29449</v>
      </c>
      <c r="I9" s="108">
        <f>26156+3254</f>
        <v>29410</v>
      </c>
      <c r="J9" s="108">
        <f>26889+4231</f>
        <v>31120</v>
      </c>
      <c r="K9" s="107">
        <f>24731+3515</f>
        <v>28246</v>
      </c>
      <c r="L9" s="107">
        <f>25208+2572</f>
        <v>27780</v>
      </c>
      <c r="M9" s="108">
        <v>25766</v>
      </c>
      <c r="N9" s="107">
        <v>27286</v>
      </c>
      <c r="O9" s="108">
        <v>28647</v>
      </c>
      <c r="P9" s="109">
        <v>24670</v>
      </c>
      <c r="Q9" s="110">
        <v>25240</v>
      </c>
      <c r="R9" s="109">
        <v>24864</v>
      </c>
      <c r="S9" s="110">
        <v>23738</v>
      </c>
      <c r="T9" s="109">
        <v>23873</v>
      </c>
      <c r="U9" s="110">
        <v>23324</v>
      </c>
      <c r="V9" s="181">
        <v>25476</v>
      </c>
      <c r="W9" s="166">
        <v>23941</v>
      </c>
    </row>
    <row r="10" spans="2:23" x14ac:dyDescent="0.2">
      <c r="B10" s="102" t="s">
        <v>297</v>
      </c>
      <c r="C10" s="107">
        <v>21087</v>
      </c>
      <c r="D10" s="108">
        <v>24852</v>
      </c>
      <c r="E10" s="108">
        <v>27621</v>
      </c>
      <c r="F10" s="107">
        <v>28180</v>
      </c>
      <c r="G10" s="108">
        <v>27286</v>
      </c>
      <c r="H10" s="108">
        <v>28126</v>
      </c>
      <c r="I10" s="108">
        <v>30230</v>
      </c>
      <c r="J10" s="108">
        <v>29837</v>
      </c>
      <c r="K10" s="107">
        <v>29596</v>
      </c>
      <c r="L10" s="107">
        <v>26631</v>
      </c>
      <c r="M10" s="108">
        <v>26058</v>
      </c>
      <c r="N10" s="107">
        <v>28700</v>
      </c>
      <c r="O10" s="108">
        <v>26547</v>
      </c>
      <c r="P10" s="109">
        <v>25044</v>
      </c>
      <c r="Q10" s="110">
        <v>25581</v>
      </c>
      <c r="R10" s="109">
        <v>26294</v>
      </c>
      <c r="S10" s="110">
        <v>24954</v>
      </c>
      <c r="T10" s="109">
        <v>24487</v>
      </c>
      <c r="U10" s="110">
        <v>26768</v>
      </c>
      <c r="V10" s="181">
        <v>25017</v>
      </c>
      <c r="W10" s="166">
        <v>26341</v>
      </c>
    </row>
    <row r="11" spans="2:23" x14ac:dyDescent="0.2">
      <c r="B11" s="102" t="s">
        <v>277</v>
      </c>
      <c r="C11" s="107">
        <v>15837</v>
      </c>
      <c r="D11" s="108">
        <v>14826</v>
      </c>
      <c r="E11" s="108">
        <v>15024</v>
      </c>
      <c r="F11" s="107">
        <v>12914</v>
      </c>
      <c r="G11" s="108">
        <v>12227</v>
      </c>
      <c r="H11" s="108">
        <v>12913</v>
      </c>
      <c r="I11" s="108">
        <v>10973</v>
      </c>
      <c r="J11" s="108">
        <v>10374</v>
      </c>
      <c r="K11" s="107">
        <v>10214</v>
      </c>
      <c r="L11" s="107">
        <v>8448</v>
      </c>
      <c r="M11" s="108">
        <v>8113</v>
      </c>
      <c r="N11" s="107">
        <v>8168</v>
      </c>
      <c r="O11" s="108">
        <v>8064</v>
      </c>
      <c r="P11" s="109">
        <v>8280</v>
      </c>
      <c r="Q11" s="110">
        <v>7402</v>
      </c>
      <c r="R11" s="109">
        <v>6898</v>
      </c>
      <c r="S11" s="110">
        <v>4229</v>
      </c>
      <c r="T11" s="109">
        <v>5995</v>
      </c>
      <c r="U11" s="110">
        <v>4615</v>
      </c>
      <c r="V11" s="181">
        <v>6371</v>
      </c>
      <c r="W11" s="166">
        <v>7300</v>
      </c>
    </row>
    <row r="12" spans="2:23" x14ac:dyDescent="0.2">
      <c r="B12" s="102" t="s">
        <v>298</v>
      </c>
      <c r="C12" s="107">
        <v>11976</v>
      </c>
      <c r="D12" s="108">
        <v>10822</v>
      </c>
      <c r="E12" s="108">
        <v>10175</v>
      </c>
      <c r="F12" s="107">
        <v>10288</v>
      </c>
      <c r="G12" s="108">
        <v>11157</v>
      </c>
      <c r="H12" s="108">
        <v>10528</v>
      </c>
      <c r="I12" s="108">
        <v>10033</v>
      </c>
      <c r="J12" s="108">
        <v>9941</v>
      </c>
      <c r="K12" s="107">
        <v>9720</v>
      </c>
      <c r="L12" s="107">
        <v>9438</v>
      </c>
      <c r="M12" s="108">
        <v>7958</v>
      </c>
      <c r="N12" s="107">
        <v>7725</v>
      </c>
      <c r="O12" s="108">
        <v>7076</v>
      </c>
      <c r="P12" s="109">
        <v>6655</v>
      </c>
      <c r="Q12" s="110">
        <v>7377</v>
      </c>
      <c r="R12" s="109">
        <v>6155</v>
      </c>
      <c r="S12" s="110">
        <v>5330</v>
      </c>
      <c r="T12" s="109">
        <v>5344</v>
      </c>
      <c r="U12" s="110">
        <v>5406</v>
      </c>
      <c r="V12" s="181">
        <v>4426</v>
      </c>
      <c r="W12" s="166">
        <v>6578</v>
      </c>
    </row>
    <row r="13" spans="2:23" x14ac:dyDescent="0.2">
      <c r="B13" s="102" t="s">
        <v>299</v>
      </c>
      <c r="C13" s="107">
        <v>41587</v>
      </c>
      <c r="D13" s="108">
        <v>40316</v>
      </c>
      <c r="E13" s="108">
        <v>41121</v>
      </c>
      <c r="F13" s="107">
        <v>37938</v>
      </c>
      <c r="G13" s="108">
        <v>35274</v>
      </c>
      <c r="H13" s="108">
        <v>32898</v>
      </c>
      <c r="I13" s="108">
        <f>29674+780</f>
        <v>30454</v>
      </c>
      <c r="J13" s="108">
        <f>27319+899</f>
        <v>28218</v>
      </c>
      <c r="K13" s="107">
        <f>27198+1183</f>
        <v>28381</v>
      </c>
      <c r="L13" s="107">
        <f>29190+533</f>
        <v>29723</v>
      </c>
      <c r="M13" s="108">
        <v>30005</v>
      </c>
      <c r="N13" s="107">
        <v>32123</v>
      </c>
      <c r="O13" s="108">
        <v>25377</v>
      </c>
      <c r="P13" s="109">
        <v>24286</v>
      </c>
      <c r="Q13" s="110">
        <v>22827</v>
      </c>
      <c r="R13" s="109">
        <v>24414</v>
      </c>
      <c r="S13" s="110">
        <v>24341</v>
      </c>
      <c r="T13" s="109">
        <v>23920</v>
      </c>
      <c r="U13" s="110">
        <v>23111</v>
      </c>
      <c r="V13" s="181">
        <v>21837</v>
      </c>
      <c r="W13" s="166">
        <v>22597</v>
      </c>
    </row>
    <row r="14" spans="2:23" x14ac:dyDescent="0.2">
      <c r="B14" s="102" t="s">
        <v>300</v>
      </c>
      <c r="C14" s="107">
        <v>15017</v>
      </c>
      <c r="D14" s="108">
        <v>14926</v>
      </c>
      <c r="E14" s="108">
        <v>14164</v>
      </c>
      <c r="F14" s="107">
        <v>16796</v>
      </c>
      <c r="G14" s="108">
        <v>16073</v>
      </c>
      <c r="H14" s="108">
        <v>16415</v>
      </c>
      <c r="I14" s="108">
        <v>15771</v>
      </c>
      <c r="J14" s="108">
        <v>16303</v>
      </c>
      <c r="K14" s="107">
        <v>17944</v>
      </c>
      <c r="L14" s="107">
        <v>16546</v>
      </c>
      <c r="M14" s="108">
        <v>16712</v>
      </c>
      <c r="N14" s="107">
        <v>15384</v>
      </c>
      <c r="O14" s="108">
        <v>11333</v>
      </c>
      <c r="P14" s="109">
        <v>13230</v>
      </c>
      <c r="Q14" s="110">
        <v>11799</v>
      </c>
      <c r="R14" s="109">
        <v>12128</v>
      </c>
      <c r="S14" s="110">
        <v>14454</v>
      </c>
      <c r="T14" s="109">
        <v>15209</v>
      </c>
      <c r="U14" s="110">
        <v>14200</v>
      </c>
      <c r="V14" s="181">
        <v>14283</v>
      </c>
      <c r="W14" s="166">
        <v>14907</v>
      </c>
    </row>
    <row r="15" spans="2:23" x14ac:dyDescent="0.2">
      <c r="B15" s="102" t="s">
        <v>301</v>
      </c>
      <c r="C15" s="107">
        <v>6726</v>
      </c>
      <c r="D15" s="108">
        <v>6390</v>
      </c>
      <c r="E15" s="108">
        <v>7133</v>
      </c>
      <c r="F15" s="107">
        <v>8408</v>
      </c>
      <c r="G15" s="108">
        <v>6295</v>
      </c>
      <c r="H15" s="108">
        <v>6409</v>
      </c>
      <c r="I15" s="108">
        <f>4641+2890</f>
        <v>7531</v>
      </c>
      <c r="J15" s="108">
        <f>4264+3006</f>
        <v>7270</v>
      </c>
      <c r="K15" s="107">
        <f>4342+2142</f>
        <v>6484</v>
      </c>
      <c r="L15" s="107">
        <f>4392+2815</f>
        <v>7207</v>
      </c>
      <c r="M15" s="108">
        <v>7373</v>
      </c>
      <c r="N15" s="107">
        <v>6649</v>
      </c>
      <c r="O15" s="108">
        <v>7394</v>
      </c>
      <c r="P15" s="109">
        <v>7657</v>
      </c>
      <c r="Q15" s="110">
        <v>6864</v>
      </c>
      <c r="R15" s="109">
        <v>5930</v>
      </c>
      <c r="S15" s="110">
        <v>5723</v>
      </c>
      <c r="T15" s="109">
        <v>7156</v>
      </c>
      <c r="U15" s="110">
        <v>5585</v>
      </c>
      <c r="V15" s="181">
        <v>5062</v>
      </c>
      <c r="W15" s="166">
        <v>5361</v>
      </c>
    </row>
    <row r="16" spans="2:23" x14ac:dyDescent="0.2">
      <c r="B16" s="102" t="s">
        <v>302</v>
      </c>
      <c r="C16" s="107">
        <v>2461</v>
      </c>
      <c r="D16" s="108">
        <v>3077</v>
      </c>
      <c r="E16" s="108">
        <v>2002</v>
      </c>
      <c r="F16" s="107">
        <v>1831</v>
      </c>
      <c r="G16" s="108">
        <v>1749</v>
      </c>
      <c r="H16" s="108">
        <v>1715</v>
      </c>
      <c r="I16" s="108">
        <v>2842</v>
      </c>
      <c r="J16" s="108">
        <v>3024</v>
      </c>
      <c r="K16" s="107">
        <v>3536</v>
      </c>
      <c r="L16" s="107">
        <v>3323</v>
      </c>
      <c r="M16" s="108">
        <v>3499</v>
      </c>
      <c r="N16" s="107">
        <v>3756</v>
      </c>
      <c r="O16" s="108">
        <v>4000</v>
      </c>
      <c r="P16" s="109">
        <v>3746</v>
      </c>
      <c r="Q16" s="110">
        <v>3674</v>
      </c>
      <c r="R16" s="109">
        <v>2478</v>
      </c>
      <c r="S16" s="110">
        <v>2201</v>
      </c>
      <c r="T16" s="109">
        <v>2438</v>
      </c>
      <c r="U16" s="110">
        <v>3130</v>
      </c>
      <c r="V16" s="181">
        <v>2144</v>
      </c>
      <c r="W16" s="166">
        <v>2254</v>
      </c>
    </row>
    <row r="17" spans="2:23" x14ac:dyDescent="0.2">
      <c r="B17" s="102" t="s">
        <v>303</v>
      </c>
      <c r="C17" s="107">
        <v>32022</v>
      </c>
      <c r="D17" s="108">
        <v>31651</v>
      </c>
      <c r="E17" s="108">
        <v>28783</v>
      </c>
      <c r="F17" s="107">
        <v>27807</v>
      </c>
      <c r="G17" s="108">
        <v>25758</v>
      </c>
      <c r="H17" s="108">
        <v>27189</v>
      </c>
      <c r="I17" s="108">
        <v>30128</v>
      </c>
      <c r="J17" s="108">
        <v>31229</v>
      </c>
      <c r="K17" s="107">
        <v>31619</v>
      </c>
      <c r="L17" s="107">
        <v>30304</v>
      </c>
      <c r="M17" s="108">
        <v>29876</v>
      </c>
      <c r="N17" s="107">
        <v>26262</v>
      </c>
      <c r="O17" s="108">
        <v>20741</v>
      </c>
      <c r="P17" s="109">
        <v>20940</v>
      </c>
      <c r="Q17" s="110">
        <v>18834</v>
      </c>
      <c r="R17" s="109">
        <v>18086</v>
      </c>
      <c r="S17" s="110">
        <v>19148</v>
      </c>
      <c r="T17" s="109">
        <v>21875</v>
      </c>
      <c r="U17" s="110">
        <v>23910</v>
      </c>
      <c r="V17" s="181">
        <v>21173</v>
      </c>
      <c r="W17" s="166">
        <v>18584</v>
      </c>
    </row>
    <row r="18" spans="2:23" x14ac:dyDescent="0.2">
      <c r="B18" s="102" t="s">
        <v>304</v>
      </c>
      <c r="C18" s="107">
        <v>3816</v>
      </c>
      <c r="D18" s="108">
        <v>4015</v>
      </c>
      <c r="E18" s="108">
        <v>4619</v>
      </c>
      <c r="F18" s="107">
        <v>4015</v>
      </c>
      <c r="G18" s="108">
        <v>4411</v>
      </c>
      <c r="H18" s="108">
        <v>4329</v>
      </c>
      <c r="I18" s="108">
        <v>4481</v>
      </c>
      <c r="J18" s="108">
        <v>4160</v>
      </c>
      <c r="K18" s="107">
        <v>3978</v>
      </c>
      <c r="L18" s="107">
        <v>4516</v>
      </c>
      <c r="M18" s="108">
        <v>4416</v>
      </c>
      <c r="N18" s="107">
        <v>4599</v>
      </c>
      <c r="O18" s="108">
        <v>4286</v>
      </c>
      <c r="P18" s="109">
        <v>4283</v>
      </c>
      <c r="Q18" s="110">
        <v>4046</v>
      </c>
      <c r="R18" s="109">
        <v>3800</v>
      </c>
      <c r="S18" s="110">
        <v>3476</v>
      </c>
      <c r="T18" s="109">
        <v>3345</v>
      </c>
      <c r="U18" s="110">
        <v>3053</v>
      </c>
      <c r="V18" s="181">
        <v>2467</v>
      </c>
      <c r="W18" s="166">
        <v>1664</v>
      </c>
    </row>
    <row r="19" spans="2:23" x14ac:dyDescent="0.2">
      <c r="B19" s="102" t="s">
        <v>305</v>
      </c>
      <c r="C19" s="107">
        <v>8606</v>
      </c>
      <c r="D19" s="108">
        <v>8540</v>
      </c>
      <c r="E19" s="108">
        <v>7650</v>
      </c>
      <c r="F19" s="107">
        <v>7906</v>
      </c>
      <c r="G19" s="108">
        <v>8093</v>
      </c>
      <c r="H19" s="108">
        <v>8085</v>
      </c>
      <c r="I19" s="108">
        <v>8302</v>
      </c>
      <c r="J19" s="108">
        <v>6599</v>
      </c>
      <c r="K19" s="107">
        <v>6748</v>
      </c>
      <c r="L19" s="107">
        <v>7167</v>
      </c>
      <c r="M19" s="108">
        <v>7660</v>
      </c>
      <c r="N19" s="107">
        <v>8291</v>
      </c>
      <c r="O19" s="108">
        <v>7603</v>
      </c>
      <c r="P19" s="109">
        <v>7760</v>
      </c>
      <c r="Q19" s="110">
        <v>8054</v>
      </c>
      <c r="R19" s="109">
        <v>7793</v>
      </c>
      <c r="S19" s="110">
        <v>7953</v>
      </c>
      <c r="T19" s="109">
        <v>8334</v>
      </c>
      <c r="U19" s="110">
        <v>7869</v>
      </c>
      <c r="V19" s="181">
        <v>7748</v>
      </c>
      <c r="W19" s="166">
        <v>7170</v>
      </c>
    </row>
    <row r="20" spans="2:23" x14ac:dyDescent="0.2">
      <c r="B20" s="102" t="s">
        <v>306</v>
      </c>
      <c r="C20" s="107">
        <v>16982</v>
      </c>
      <c r="D20" s="108">
        <v>15244</v>
      </c>
      <c r="E20" s="108">
        <v>14771</v>
      </c>
      <c r="F20" s="107">
        <v>14973</v>
      </c>
      <c r="G20" s="108">
        <v>13083</v>
      </c>
      <c r="H20" s="108">
        <v>13521</v>
      </c>
      <c r="I20" s="108">
        <v>15228</v>
      </c>
      <c r="J20" s="108">
        <v>14771</v>
      </c>
      <c r="K20" s="107">
        <v>14396</v>
      </c>
      <c r="L20" s="107">
        <v>13117</v>
      </c>
      <c r="M20" s="108">
        <v>13859</v>
      </c>
      <c r="N20" s="107">
        <v>14818</v>
      </c>
      <c r="O20" s="108">
        <v>11112</v>
      </c>
      <c r="P20" s="109">
        <v>9862</v>
      </c>
      <c r="Q20" s="110">
        <v>9937</v>
      </c>
      <c r="R20" s="109">
        <v>9568</v>
      </c>
      <c r="S20" s="110">
        <v>8509</v>
      </c>
      <c r="T20" s="109">
        <v>9620</v>
      </c>
      <c r="U20" s="110">
        <v>9097</v>
      </c>
      <c r="V20" s="181">
        <v>8252</v>
      </c>
      <c r="W20" s="166">
        <v>7884</v>
      </c>
    </row>
    <row r="21" spans="2:23" x14ac:dyDescent="0.2">
      <c r="B21" s="102" t="s">
        <v>307</v>
      </c>
      <c r="C21" s="107">
        <v>5404</v>
      </c>
      <c r="D21" s="108">
        <v>5226</v>
      </c>
      <c r="E21" s="108">
        <v>6335</v>
      </c>
      <c r="F21" s="107">
        <v>5636</v>
      </c>
      <c r="G21" s="108">
        <v>4911</v>
      </c>
      <c r="H21" s="108">
        <v>3819</v>
      </c>
      <c r="I21" s="108">
        <v>3404</v>
      </c>
      <c r="J21" s="108">
        <v>3172</v>
      </c>
      <c r="K21" s="107">
        <v>2889</v>
      </c>
      <c r="L21" s="107">
        <v>2391</v>
      </c>
      <c r="M21" s="108">
        <v>2030</v>
      </c>
      <c r="N21" s="107">
        <v>2251</v>
      </c>
      <c r="O21" s="108">
        <v>2215</v>
      </c>
      <c r="P21" s="109">
        <v>2033</v>
      </c>
      <c r="Q21" s="110">
        <v>1468</v>
      </c>
      <c r="R21" s="109">
        <v>1387</v>
      </c>
      <c r="S21" s="110">
        <v>1491</v>
      </c>
      <c r="T21" s="109">
        <v>901</v>
      </c>
      <c r="U21" s="110">
        <v>970</v>
      </c>
      <c r="V21" s="181">
        <v>758</v>
      </c>
      <c r="W21" s="166">
        <v>421</v>
      </c>
    </row>
    <row r="22" spans="2:23" x14ac:dyDescent="0.2">
      <c r="B22" s="158" t="s">
        <v>308</v>
      </c>
      <c r="C22" s="107">
        <v>7019</v>
      </c>
      <c r="D22" s="108">
        <v>6745</v>
      </c>
      <c r="E22" s="108">
        <v>6285</v>
      </c>
      <c r="F22" s="107">
        <v>6282</v>
      </c>
      <c r="G22" s="108">
        <v>6101</v>
      </c>
      <c r="H22" s="108">
        <v>6155</v>
      </c>
      <c r="I22" s="108">
        <v>6668</v>
      </c>
      <c r="J22" s="108">
        <v>5349</v>
      </c>
      <c r="K22" s="107">
        <v>6225</v>
      </c>
      <c r="L22" s="107">
        <v>6539</v>
      </c>
      <c r="M22" s="108">
        <v>6009</v>
      </c>
      <c r="N22" s="107">
        <v>6604</v>
      </c>
      <c r="O22" s="108">
        <v>5940</v>
      </c>
      <c r="P22" s="109">
        <v>5235</v>
      </c>
      <c r="Q22" s="110">
        <v>6438</v>
      </c>
      <c r="R22" s="109">
        <v>5765</v>
      </c>
      <c r="S22" s="110">
        <v>5287</v>
      </c>
      <c r="T22" s="109">
        <v>4405</v>
      </c>
      <c r="U22" s="110">
        <v>4217</v>
      </c>
      <c r="V22" s="181">
        <v>4105</v>
      </c>
      <c r="W22" s="166">
        <v>4937</v>
      </c>
    </row>
    <row r="23" spans="2:23" x14ac:dyDescent="0.2">
      <c r="B23" s="102" t="s">
        <v>309</v>
      </c>
      <c r="C23" s="107">
        <v>3658</v>
      </c>
      <c r="D23" s="108">
        <v>2961</v>
      </c>
      <c r="E23" s="108">
        <v>3257</v>
      </c>
      <c r="F23" s="107">
        <v>3602</v>
      </c>
      <c r="G23" s="108">
        <v>3133</v>
      </c>
      <c r="H23" s="108">
        <v>2937</v>
      </c>
      <c r="I23" s="108">
        <v>3234</v>
      </c>
      <c r="J23" s="108">
        <v>2337</v>
      </c>
      <c r="K23" s="107">
        <v>2388</v>
      </c>
      <c r="L23" s="107">
        <v>2409</v>
      </c>
      <c r="M23" s="108">
        <v>3183</v>
      </c>
      <c r="N23" s="107">
        <v>3266</v>
      </c>
      <c r="O23" s="108">
        <v>3012</v>
      </c>
      <c r="P23" s="109">
        <v>2395</v>
      </c>
      <c r="Q23" s="110">
        <v>1927</v>
      </c>
      <c r="R23" s="109">
        <v>1686</v>
      </c>
      <c r="S23" s="110">
        <v>1911</v>
      </c>
      <c r="T23" s="109">
        <v>2063</v>
      </c>
      <c r="U23" s="110">
        <v>1295</v>
      </c>
      <c r="V23" s="181">
        <v>1316</v>
      </c>
      <c r="W23" s="166">
        <v>1294</v>
      </c>
    </row>
    <row r="24" spans="2:23" x14ac:dyDescent="0.2">
      <c r="B24" s="102" t="s">
        <v>310</v>
      </c>
      <c r="C24" s="111">
        <v>22</v>
      </c>
      <c r="D24" s="112">
        <v>63</v>
      </c>
      <c r="E24" s="112">
        <v>43</v>
      </c>
      <c r="F24" s="111">
        <v>2</v>
      </c>
      <c r="G24" s="112" t="s">
        <v>89</v>
      </c>
      <c r="H24" s="112">
        <v>0</v>
      </c>
      <c r="I24" s="112">
        <v>0</v>
      </c>
      <c r="J24" s="112" t="s">
        <v>89</v>
      </c>
      <c r="K24" s="111" t="s">
        <v>89</v>
      </c>
      <c r="L24" s="111">
        <v>0</v>
      </c>
      <c r="M24" s="112">
        <v>0</v>
      </c>
      <c r="N24" s="111">
        <v>0</v>
      </c>
      <c r="O24" s="112">
        <v>0</v>
      </c>
      <c r="P24" s="113">
        <v>0</v>
      </c>
      <c r="Q24" s="97">
        <v>0</v>
      </c>
      <c r="R24" s="113">
        <v>0</v>
      </c>
      <c r="S24" s="97">
        <v>0</v>
      </c>
      <c r="T24" s="113">
        <v>0</v>
      </c>
      <c r="U24" s="97">
        <v>0</v>
      </c>
      <c r="V24" s="181">
        <v>0</v>
      </c>
      <c r="W24" s="166">
        <v>0</v>
      </c>
    </row>
    <row r="25" spans="2:23" x14ac:dyDescent="0.2">
      <c r="B25" s="102" t="s">
        <v>311</v>
      </c>
      <c r="C25" s="111">
        <v>0</v>
      </c>
      <c r="D25" s="112">
        <v>0</v>
      </c>
      <c r="E25" s="112">
        <v>0</v>
      </c>
      <c r="F25" s="111">
        <v>0</v>
      </c>
      <c r="G25" s="112">
        <v>0</v>
      </c>
      <c r="H25" s="112">
        <v>19</v>
      </c>
      <c r="I25" s="112">
        <v>0</v>
      </c>
      <c r="J25" s="112">
        <v>0</v>
      </c>
      <c r="K25" s="111">
        <v>0</v>
      </c>
      <c r="L25" s="111">
        <v>0</v>
      </c>
      <c r="M25" s="112">
        <v>0</v>
      </c>
      <c r="N25" s="111">
        <v>0</v>
      </c>
      <c r="O25" s="112">
        <v>0</v>
      </c>
      <c r="P25" s="113">
        <v>0</v>
      </c>
      <c r="Q25" s="97">
        <v>0</v>
      </c>
      <c r="R25" s="113">
        <v>22</v>
      </c>
      <c r="S25" s="97">
        <v>961</v>
      </c>
      <c r="T25" s="159">
        <v>1027</v>
      </c>
      <c r="U25" s="74">
        <v>1405</v>
      </c>
      <c r="V25" s="181">
        <v>404</v>
      </c>
      <c r="W25" s="166">
        <v>0</v>
      </c>
    </row>
    <row r="26" spans="2:23" ht="13.8" thickBot="1" x14ac:dyDescent="0.25">
      <c r="B26" s="114" t="s">
        <v>278</v>
      </c>
      <c r="C26" s="115">
        <v>299218</v>
      </c>
      <c r="D26" s="116">
        <v>296318</v>
      </c>
      <c r="E26" s="116">
        <v>296414</v>
      </c>
      <c r="F26" s="115">
        <v>297045</v>
      </c>
      <c r="G26" s="116">
        <v>279008</v>
      </c>
      <c r="H26" s="116">
        <f t="shared" ref="H26:M26" si="0">SUM(H4:H25)</f>
        <v>280570</v>
      </c>
      <c r="I26" s="116">
        <f t="shared" si="0"/>
        <v>284296</v>
      </c>
      <c r="J26" s="116">
        <f t="shared" si="0"/>
        <v>277727</v>
      </c>
      <c r="K26" s="115">
        <f t="shared" si="0"/>
        <v>275958</v>
      </c>
      <c r="L26" s="115">
        <f t="shared" si="0"/>
        <v>269350</v>
      </c>
      <c r="M26" s="116">
        <f t="shared" si="0"/>
        <v>264885</v>
      </c>
      <c r="N26" s="115">
        <v>266964</v>
      </c>
      <c r="O26" s="116">
        <v>238895</v>
      </c>
      <c r="P26" s="117">
        <v>227196</v>
      </c>
      <c r="Q26" s="118">
        <v>227345</v>
      </c>
      <c r="R26" s="117">
        <v>217733</v>
      </c>
      <c r="S26" s="118">
        <v>209381</v>
      </c>
      <c r="T26" s="117">
        <v>21563</v>
      </c>
      <c r="U26" s="168">
        <v>212192</v>
      </c>
      <c r="V26" s="182">
        <v>205010</v>
      </c>
      <c r="W26" s="169">
        <v>204741</v>
      </c>
    </row>
    <row r="27" spans="2:23" ht="13.8" thickTop="1" x14ac:dyDescent="0.2">
      <c r="B27" s="119" t="s">
        <v>312</v>
      </c>
      <c r="C27" s="120">
        <v>820</v>
      </c>
      <c r="D27" s="121">
        <v>812</v>
      </c>
      <c r="E27" s="121">
        <v>812</v>
      </c>
      <c r="F27" s="120">
        <v>812</v>
      </c>
      <c r="G27" s="121">
        <v>764</v>
      </c>
      <c r="H27" s="121">
        <v>769</v>
      </c>
      <c r="I27" s="121">
        <v>779</v>
      </c>
      <c r="J27" s="121">
        <v>759</v>
      </c>
      <c r="K27" s="120">
        <v>756</v>
      </c>
      <c r="L27" s="120">
        <v>756</v>
      </c>
      <c r="M27" s="121">
        <v>726</v>
      </c>
      <c r="N27" s="120">
        <v>729</v>
      </c>
      <c r="O27" s="121">
        <v>655</v>
      </c>
      <c r="P27" s="122">
        <v>622</v>
      </c>
      <c r="Q27" s="123">
        <v>623</v>
      </c>
      <c r="R27" s="122">
        <v>595</v>
      </c>
      <c r="S27" s="123">
        <v>574</v>
      </c>
      <c r="T27" s="122">
        <v>591</v>
      </c>
      <c r="U27" s="167">
        <v>581</v>
      </c>
      <c r="V27" s="181">
        <v>560</v>
      </c>
      <c r="W27" s="166">
        <v>561</v>
      </c>
    </row>
    <row r="28" spans="2:23" x14ac:dyDescent="0.2">
      <c r="B28" s="124" t="s">
        <v>313</v>
      </c>
      <c r="C28" s="125">
        <v>365</v>
      </c>
      <c r="D28" s="126">
        <v>365</v>
      </c>
      <c r="E28" s="126">
        <v>365</v>
      </c>
      <c r="F28" s="125">
        <v>366</v>
      </c>
      <c r="G28" s="126">
        <v>365</v>
      </c>
      <c r="H28" s="126">
        <v>365</v>
      </c>
      <c r="I28" s="126">
        <v>365</v>
      </c>
      <c r="J28" s="126">
        <v>366</v>
      </c>
      <c r="K28" s="125">
        <v>365</v>
      </c>
      <c r="L28" s="125">
        <v>365</v>
      </c>
      <c r="M28" s="126">
        <v>365</v>
      </c>
      <c r="N28" s="125">
        <v>366</v>
      </c>
      <c r="O28" s="126">
        <v>365</v>
      </c>
      <c r="P28" s="127">
        <v>365</v>
      </c>
      <c r="Q28" s="128">
        <v>365</v>
      </c>
      <c r="R28" s="127">
        <v>366</v>
      </c>
      <c r="S28" s="128">
        <v>365</v>
      </c>
      <c r="T28" s="127">
        <v>365</v>
      </c>
      <c r="U28" s="128">
        <v>365</v>
      </c>
      <c r="V28" s="183">
        <v>366</v>
      </c>
      <c r="W28" s="170">
        <v>365</v>
      </c>
    </row>
    <row r="29" spans="2:23" x14ac:dyDescent="0.2">
      <c r="C29" s="129"/>
      <c r="D29" s="65"/>
      <c r="E29" s="65"/>
      <c r="F29" s="65"/>
      <c r="G29" s="65"/>
      <c r="H29" s="65"/>
      <c r="I29" s="65"/>
      <c r="J29" s="129"/>
      <c r="K29" s="129"/>
      <c r="L29" s="65"/>
      <c r="M29" s="130"/>
      <c r="N29" s="65"/>
      <c r="O29" s="65"/>
      <c r="Q29" s="21"/>
      <c r="S29" s="21"/>
      <c r="U29" s="21"/>
      <c r="W29" s="21" t="s">
        <v>340</v>
      </c>
    </row>
    <row r="30" spans="2:23" x14ac:dyDescent="0.2">
      <c r="C30" s="131" t="s">
        <v>314</v>
      </c>
      <c r="D30" s="65"/>
      <c r="E30" s="65"/>
      <c r="F30" s="65"/>
      <c r="G30" s="65"/>
      <c r="H30" s="65"/>
      <c r="I30" s="65"/>
      <c r="J30" s="131"/>
      <c r="K30" s="131"/>
      <c r="L30" s="65"/>
      <c r="M30" s="131"/>
      <c r="N30" s="131"/>
      <c r="O30" s="65"/>
    </row>
    <row r="31" spans="2:23" x14ac:dyDescent="0.2">
      <c r="C31" s="131" t="s">
        <v>315</v>
      </c>
      <c r="M31" s="131"/>
      <c r="N31" s="131"/>
    </row>
    <row r="32" spans="2:23" ht="13.8" thickBot="1" x14ac:dyDescent="0.25">
      <c r="B32" s="95" t="s">
        <v>316</v>
      </c>
      <c r="C32" s="65"/>
      <c r="D32" s="65"/>
      <c r="E32" s="6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W32" s="97" t="s">
        <v>65</v>
      </c>
    </row>
    <row r="33" spans="2:23" ht="18.75" customHeight="1" thickTop="1" x14ac:dyDescent="0.2">
      <c r="B33" s="27" t="s">
        <v>282</v>
      </c>
      <c r="C33" s="99" t="s">
        <v>283</v>
      </c>
      <c r="D33" s="99" t="s">
        <v>176</v>
      </c>
      <c r="E33" s="99" t="s">
        <v>177</v>
      </c>
      <c r="F33" s="99" t="s">
        <v>178</v>
      </c>
      <c r="G33" s="99" t="s">
        <v>179</v>
      </c>
      <c r="H33" s="99" t="s">
        <v>284</v>
      </c>
      <c r="I33" s="99" t="s">
        <v>285</v>
      </c>
      <c r="J33" s="99" t="s">
        <v>286</v>
      </c>
      <c r="K33" s="100" t="s">
        <v>183</v>
      </c>
      <c r="L33" s="100" t="s">
        <v>287</v>
      </c>
      <c r="M33" s="99" t="s">
        <v>288</v>
      </c>
      <c r="N33" s="100" t="s">
        <v>186</v>
      </c>
      <c r="O33" s="99" t="s">
        <v>187</v>
      </c>
      <c r="P33" s="99" t="s">
        <v>188</v>
      </c>
      <c r="Q33" s="99" t="s">
        <v>189</v>
      </c>
      <c r="R33" s="100" t="s">
        <v>190</v>
      </c>
      <c r="S33" s="99" t="s">
        <v>289</v>
      </c>
      <c r="T33" s="100" t="s">
        <v>192</v>
      </c>
      <c r="U33" s="101" t="s">
        <v>290</v>
      </c>
      <c r="V33" s="100" t="s">
        <v>332</v>
      </c>
      <c r="W33" s="101" t="s">
        <v>333</v>
      </c>
    </row>
    <row r="34" spans="2:23" x14ac:dyDescent="0.2">
      <c r="B34" s="102" t="s">
        <v>291</v>
      </c>
      <c r="C34" s="103">
        <v>9073</v>
      </c>
      <c r="D34" s="104">
        <v>9108</v>
      </c>
      <c r="E34" s="104">
        <v>10530</v>
      </c>
      <c r="F34" s="103">
        <v>9094</v>
      </c>
      <c r="G34" s="104">
        <v>10728</v>
      </c>
      <c r="H34" s="104">
        <v>9889</v>
      </c>
      <c r="I34" s="104">
        <v>10105</v>
      </c>
      <c r="J34" s="104">
        <v>8878</v>
      </c>
      <c r="K34" s="103">
        <v>8582</v>
      </c>
      <c r="L34" s="103">
        <v>9645</v>
      </c>
      <c r="M34" s="104">
        <v>9307</v>
      </c>
      <c r="N34" s="103">
        <v>8930</v>
      </c>
      <c r="O34" s="104">
        <v>8198</v>
      </c>
      <c r="P34" s="106">
        <v>8449</v>
      </c>
      <c r="Q34" s="105">
        <v>9538</v>
      </c>
      <c r="R34" s="106">
        <v>8516</v>
      </c>
      <c r="S34" s="105">
        <v>8782</v>
      </c>
      <c r="T34" s="106">
        <v>10230</v>
      </c>
      <c r="U34" s="171">
        <v>12570</v>
      </c>
      <c r="V34" s="181">
        <v>9269</v>
      </c>
      <c r="W34" s="166">
        <v>6080</v>
      </c>
    </row>
    <row r="35" spans="2:23" x14ac:dyDescent="0.2">
      <c r="B35" s="102" t="s">
        <v>292</v>
      </c>
      <c r="C35" s="107">
        <v>36985</v>
      </c>
      <c r="D35" s="108">
        <v>33462</v>
      </c>
      <c r="E35" s="108">
        <v>32740</v>
      </c>
      <c r="F35" s="107">
        <v>34148</v>
      </c>
      <c r="G35" s="108">
        <v>36459</v>
      </c>
      <c r="H35" s="108">
        <v>36707</v>
      </c>
      <c r="I35" s="108">
        <v>37118</v>
      </c>
      <c r="J35" s="108">
        <v>34223</v>
      </c>
      <c r="K35" s="107">
        <v>34895</v>
      </c>
      <c r="L35" s="107">
        <v>37699</v>
      </c>
      <c r="M35" s="108">
        <v>40995</v>
      </c>
      <c r="N35" s="107">
        <v>40684</v>
      </c>
      <c r="O35" s="108">
        <v>39997</v>
      </c>
      <c r="P35" s="110">
        <v>40903</v>
      </c>
      <c r="Q35" s="109">
        <v>40274</v>
      </c>
      <c r="R35" s="110">
        <v>3994</v>
      </c>
      <c r="S35" s="109">
        <v>35705</v>
      </c>
      <c r="T35" s="110">
        <v>36299</v>
      </c>
      <c r="U35" s="172">
        <v>36365</v>
      </c>
      <c r="V35" s="181">
        <v>36428</v>
      </c>
      <c r="W35" s="166">
        <v>36566</v>
      </c>
    </row>
    <row r="36" spans="2:23" x14ac:dyDescent="0.2">
      <c r="B36" s="102" t="s">
        <v>293</v>
      </c>
      <c r="C36" s="107">
        <v>7955</v>
      </c>
      <c r="D36" s="108">
        <v>8038</v>
      </c>
      <c r="E36" s="108">
        <v>8609</v>
      </c>
      <c r="F36" s="107">
        <v>8328</v>
      </c>
      <c r="G36" s="108">
        <v>8715</v>
      </c>
      <c r="H36" s="108">
        <v>9420</v>
      </c>
      <c r="I36" s="108">
        <v>9296</v>
      </c>
      <c r="J36" s="108">
        <v>9092</v>
      </c>
      <c r="K36" s="107">
        <v>10333</v>
      </c>
      <c r="L36" s="107">
        <v>10193</v>
      </c>
      <c r="M36" s="108">
        <v>11081</v>
      </c>
      <c r="N36" s="107">
        <v>12009</v>
      </c>
      <c r="O36" s="108">
        <v>11757</v>
      </c>
      <c r="P36" s="110">
        <v>12031</v>
      </c>
      <c r="Q36" s="109">
        <v>12439</v>
      </c>
      <c r="R36" s="110">
        <v>11888</v>
      </c>
      <c r="S36" s="109">
        <v>12035</v>
      </c>
      <c r="T36" s="110">
        <v>12645</v>
      </c>
      <c r="U36" s="172">
        <v>13154</v>
      </c>
      <c r="V36" s="181">
        <v>14195</v>
      </c>
      <c r="W36" s="166">
        <v>13931</v>
      </c>
    </row>
    <row r="37" spans="2:23" x14ac:dyDescent="0.2">
      <c r="B37" s="102" t="s">
        <v>294</v>
      </c>
      <c r="C37" s="107">
        <v>21742</v>
      </c>
      <c r="D37" s="108">
        <v>19588</v>
      </c>
      <c r="E37" s="108">
        <v>13859</v>
      </c>
      <c r="F37" s="107">
        <v>15116</v>
      </c>
      <c r="G37" s="108">
        <v>12822</v>
      </c>
      <c r="H37" s="108">
        <v>13657</v>
      </c>
      <c r="I37" s="108">
        <v>14289</v>
      </c>
      <c r="J37" s="108">
        <v>13913</v>
      </c>
      <c r="K37" s="107">
        <v>13877</v>
      </c>
      <c r="L37" s="107">
        <v>14442</v>
      </c>
      <c r="M37" s="108">
        <v>15875</v>
      </c>
      <c r="N37" s="107">
        <v>17036</v>
      </c>
      <c r="O37" s="108">
        <v>16095</v>
      </c>
      <c r="P37" s="110">
        <v>15958</v>
      </c>
      <c r="Q37" s="109">
        <v>15791</v>
      </c>
      <c r="R37" s="110">
        <v>15145</v>
      </c>
      <c r="S37" s="109">
        <v>11106</v>
      </c>
      <c r="T37" s="110">
        <v>11814</v>
      </c>
      <c r="U37" s="172">
        <v>11883</v>
      </c>
      <c r="V37" s="181">
        <v>12453</v>
      </c>
      <c r="W37" s="166">
        <v>12877</v>
      </c>
    </row>
    <row r="38" spans="2:23" x14ac:dyDescent="0.2">
      <c r="B38" s="102" t="s">
        <v>317</v>
      </c>
      <c r="C38" s="107">
        <v>80165</v>
      </c>
      <c r="D38" s="108">
        <v>79481</v>
      </c>
      <c r="E38" s="108">
        <v>73054</v>
      </c>
      <c r="F38" s="107">
        <v>68283</v>
      </c>
      <c r="G38" s="108">
        <v>64336</v>
      </c>
      <c r="H38" s="108">
        <v>65087</v>
      </c>
      <c r="I38" s="108">
        <v>63378</v>
      </c>
      <c r="J38" s="108">
        <v>63926</v>
      </c>
      <c r="K38" s="107">
        <v>61695</v>
      </c>
      <c r="L38" s="107">
        <v>63187</v>
      </c>
      <c r="M38" s="108">
        <v>63291</v>
      </c>
      <c r="N38" s="107">
        <v>65807</v>
      </c>
      <c r="O38" s="108">
        <v>59883</v>
      </c>
      <c r="P38" s="110">
        <v>59088</v>
      </c>
      <c r="Q38" s="109">
        <v>57255</v>
      </c>
      <c r="R38" s="110">
        <v>57303</v>
      </c>
      <c r="S38" s="109">
        <v>53086</v>
      </c>
      <c r="T38" s="110">
        <v>53891</v>
      </c>
      <c r="U38" s="172">
        <v>46523</v>
      </c>
      <c r="V38" s="181">
        <v>44149</v>
      </c>
      <c r="W38" s="166">
        <v>45024</v>
      </c>
    </row>
    <row r="39" spans="2:23" x14ac:dyDescent="0.2">
      <c r="B39" s="102" t="s">
        <v>296</v>
      </c>
      <c r="C39" s="107">
        <v>39681</v>
      </c>
      <c r="D39" s="108">
        <v>40106</v>
      </c>
      <c r="E39" s="108">
        <v>35905</v>
      </c>
      <c r="F39" s="107">
        <v>36473</v>
      </c>
      <c r="G39" s="108">
        <v>35963</v>
      </c>
      <c r="H39" s="108">
        <v>37568</v>
      </c>
      <c r="I39" s="108">
        <v>34354</v>
      </c>
      <c r="J39" s="108">
        <v>33902</v>
      </c>
      <c r="K39" s="107">
        <v>34202</v>
      </c>
      <c r="L39" s="107">
        <v>34215</v>
      </c>
      <c r="M39" s="108">
        <v>32012</v>
      </c>
      <c r="N39" s="107">
        <v>33615</v>
      </c>
      <c r="O39" s="108">
        <v>32418</v>
      </c>
      <c r="P39" s="110">
        <v>31408</v>
      </c>
      <c r="Q39" s="109">
        <v>31023</v>
      </c>
      <c r="R39" s="110">
        <v>31295</v>
      </c>
      <c r="S39" s="109">
        <v>28239</v>
      </c>
      <c r="T39" s="110">
        <v>27880</v>
      </c>
      <c r="U39" s="172">
        <v>27331</v>
      </c>
      <c r="V39" s="181">
        <v>30152</v>
      </c>
      <c r="W39" s="166">
        <v>31981</v>
      </c>
    </row>
    <row r="40" spans="2:23" x14ac:dyDescent="0.2">
      <c r="B40" s="102" t="s">
        <v>297</v>
      </c>
      <c r="C40" s="107">
        <v>54865</v>
      </c>
      <c r="D40" s="108">
        <v>53685</v>
      </c>
      <c r="E40" s="108">
        <v>48889</v>
      </c>
      <c r="F40" s="107">
        <v>46809</v>
      </c>
      <c r="G40" s="108">
        <v>45761</v>
      </c>
      <c r="H40" s="108">
        <v>48147</v>
      </c>
      <c r="I40" s="108">
        <v>48561</v>
      </c>
      <c r="J40" s="108">
        <v>48654</v>
      </c>
      <c r="K40" s="107">
        <v>47995</v>
      </c>
      <c r="L40" s="107">
        <v>48430</v>
      </c>
      <c r="M40" s="108">
        <v>47103</v>
      </c>
      <c r="N40" s="107">
        <v>42936</v>
      </c>
      <c r="O40" s="108">
        <v>39551</v>
      </c>
      <c r="P40" s="110">
        <v>39602</v>
      </c>
      <c r="Q40" s="109">
        <v>39850</v>
      </c>
      <c r="R40" s="110">
        <v>40108</v>
      </c>
      <c r="S40" s="109">
        <v>38083</v>
      </c>
      <c r="T40" s="110">
        <v>39502</v>
      </c>
      <c r="U40" s="172">
        <v>38254</v>
      </c>
      <c r="V40" s="181">
        <v>38373</v>
      </c>
      <c r="W40" s="166">
        <v>38715</v>
      </c>
    </row>
    <row r="41" spans="2:23" x14ac:dyDescent="0.2">
      <c r="B41" s="102" t="s">
        <v>318</v>
      </c>
      <c r="C41" s="107">
        <v>9773</v>
      </c>
      <c r="D41" s="108">
        <v>9914</v>
      </c>
      <c r="E41" s="108">
        <v>9790</v>
      </c>
      <c r="F41" s="107">
        <v>10143</v>
      </c>
      <c r="G41" s="108">
        <v>324</v>
      </c>
      <c r="H41" s="108">
        <v>21</v>
      </c>
      <c r="I41" s="108">
        <v>58</v>
      </c>
      <c r="J41" s="108">
        <v>31</v>
      </c>
      <c r="K41" s="107">
        <v>37</v>
      </c>
      <c r="L41" s="107">
        <v>10</v>
      </c>
      <c r="M41" s="108">
        <v>13</v>
      </c>
      <c r="N41" s="107">
        <v>13</v>
      </c>
      <c r="O41" s="108">
        <v>14</v>
      </c>
      <c r="P41" s="110">
        <v>15</v>
      </c>
      <c r="Q41" s="109">
        <v>43</v>
      </c>
      <c r="R41" s="110">
        <v>29</v>
      </c>
      <c r="S41" s="109">
        <v>32</v>
      </c>
      <c r="T41" s="110">
        <v>44</v>
      </c>
      <c r="U41" s="172">
        <v>22</v>
      </c>
      <c r="V41" s="181">
        <v>28</v>
      </c>
      <c r="W41" s="166">
        <v>47</v>
      </c>
    </row>
    <row r="42" spans="2:23" x14ac:dyDescent="0.2">
      <c r="B42" s="102" t="s">
        <v>277</v>
      </c>
      <c r="C42" s="107">
        <v>41310</v>
      </c>
      <c r="D42" s="108">
        <v>36986</v>
      </c>
      <c r="E42" s="108">
        <v>35275</v>
      </c>
      <c r="F42" s="107">
        <v>31356</v>
      </c>
      <c r="G42" s="108">
        <v>30163</v>
      </c>
      <c r="H42" s="108">
        <v>32780</v>
      </c>
      <c r="I42" s="108">
        <v>29463</v>
      </c>
      <c r="J42" s="108">
        <v>28579</v>
      </c>
      <c r="K42" s="107">
        <v>30397</v>
      </c>
      <c r="L42" s="107">
        <v>27710</v>
      </c>
      <c r="M42" s="108">
        <v>25857</v>
      </c>
      <c r="N42" s="107">
        <v>25247</v>
      </c>
      <c r="O42" s="108">
        <v>22623</v>
      </c>
      <c r="P42" s="110">
        <v>21326</v>
      </c>
      <c r="Q42" s="109">
        <v>21420</v>
      </c>
      <c r="R42" s="110">
        <v>20820</v>
      </c>
      <c r="S42" s="109">
        <v>13768</v>
      </c>
      <c r="T42" s="110">
        <v>17334</v>
      </c>
      <c r="U42" s="172">
        <v>19881</v>
      </c>
      <c r="V42" s="181">
        <v>19772</v>
      </c>
      <c r="W42" s="166">
        <v>19712</v>
      </c>
    </row>
    <row r="43" spans="2:23" x14ac:dyDescent="0.2">
      <c r="B43" s="102" t="s">
        <v>298</v>
      </c>
      <c r="C43" s="107">
        <v>10918</v>
      </c>
      <c r="D43" s="108">
        <v>10674</v>
      </c>
      <c r="E43" s="108">
        <v>11421</v>
      </c>
      <c r="F43" s="107">
        <v>11686</v>
      </c>
      <c r="G43" s="108">
        <v>10780</v>
      </c>
      <c r="H43" s="108">
        <v>10890</v>
      </c>
      <c r="I43" s="108">
        <v>10602</v>
      </c>
      <c r="J43" s="108">
        <v>10834</v>
      </c>
      <c r="K43" s="107">
        <v>10127</v>
      </c>
      <c r="L43" s="107">
        <v>10173</v>
      </c>
      <c r="M43" s="108">
        <v>9930</v>
      </c>
      <c r="N43" s="107">
        <v>9810</v>
      </c>
      <c r="O43" s="108">
        <v>9494</v>
      </c>
      <c r="P43" s="110">
        <v>9369</v>
      </c>
      <c r="Q43" s="109">
        <v>9478</v>
      </c>
      <c r="R43" s="110">
        <v>8941</v>
      </c>
      <c r="S43" s="109">
        <v>7820</v>
      </c>
      <c r="T43" s="110">
        <v>7559</v>
      </c>
      <c r="U43" s="172">
        <v>7164</v>
      </c>
      <c r="V43" s="181">
        <v>6942</v>
      </c>
      <c r="W43" s="166">
        <v>7039</v>
      </c>
    </row>
    <row r="44" spans="2:23" x14ac:dyDescent="0.2">
      <c r="B44" s="102" t="s">
        <v>299</v>
      </c>
      <c r="C44" s="107">
        <v>47310</v>
      </c>
      <c r="D44" s="108">
        <v>46038</v>
      </c>
      <c r="E44" s="108">
        <v>47705</v>
      </c>
      <c r="F44" s="107">
        <v>47883</v>
      </c>
      <c r="G44" s="108">
        <v>47643</v>
      </c>
      <c r="H44" s="108">
        <v>45504</v>
      </c>
      <c r="I44" s="108">
        <f>44566+995</f>
        <v>45561</v>
      </c>
      <c r="J44" s="108">
        <f>40605+1022</f>
        <v>41627</v>
      </c>
      <c r="K44" s="107">
        <f>37503+961</f>
        <v>38464</v>
      </c>
      <c r="L44" s="107">
        <f>37346+837</f>
        <v>38183</v>
      </c>
      <c r="M44" s="108">
        <v>37204</v>
      </c>
      <c r="N44" s="107">
        <v>37113</v>
      </c>
      <c r="O44" s="108">
        <v>35443</v>
      </c>
      <c r="P44" s="110">
        <v>33680</v>
      </c>
      <c r="Q44" s="109">
        <v>33234</v>
      </c>
      <c r="R44" s="110">
        <v>33383</v>
      </c>
      <c r="S44" s="109">
        <v>32434</v>
      </c>
      <c r="T44" s="110">
        <v>32079</v>
      </c>
      <c r="U44" s="172">
        <v>32579</v>
      </c>
      <c r="V44" s="181">
        <v>30535</v>
      </c>
      <c r="W44" s="166">
        <v>30862</v>
      </c>
    </row>
    <row r="45" spans="2:23" x14ac:dyDescent="0.2">
      <c r="B45" s="102" t="s">
        <v>300</v>
      </c>
      <c r="C45" s="107">
        <v>19286</v>
      </c>
      <c r="D45" s="108">
        <v>17718</v>
      </c>
      <c r="E45" s="108">
        <v>15290</v>
      </c>
      <c r="F45" s="107">
        <v>15200</v>
      </c>
      <c r="G45" s="108">
        <v>15388</v>
      </c>
      <c r="H45" s="108">
        <v>15188</v>
      </c>
      <c r="I45" s="108">
        <v>14698</v>
      </c>
      <c r="J45" s="108">
        <v>13905</v>
      </c>
      <c r="K45" s="107">
        <v>13870</v>
      </c>
      <c r="L45" s="107">
        <v>13503</v>
      </c>
      <c r="M45" s="108">
        <v>12854</v>
      </c>
      <c r="N45" s="107">
        <v>12177</v>
      </c>
      <c r="O45" s="108">
        <v>11296</v>
      </c>
      <c r="P45" s="110">
        <v>11853</v>
      </c>
      <c r="Q45" s="109">
        <v>11506</v>
      </c>
      <c r="R45" s="110">
        <v>10808</v>
      </c>
      <c r="S45" s="109">
        <v>10338</v>
      </c>
      <c r="T45" s="110">
        <v>11109</v>
      </c>
      <c r="U45" s="172">
        <v>10867</v>
      </c>
      <c r="V45" s="181">
        <v>10282</v>
      </c>
      <c r="W45" s="166">
        <v>10265</v>
      </c>
    </row>
    <row r="46" spans="2:23" x14ac:dyDescent="0.2">
      <c r="B46" s="102" t="s">
        <v>301</v>
      </c>
      <c r="C46" s="107">
        <v>8176</v>
      </c>
      <c r="D46" s="108">
        <v>7612</v>
      </c>
      <c r="E46" s="108">
        <v>7961</v>
      </c>
      <c r="F46" s="107">
        <v>8626</v>
      </c>
      <c r="G46" s="108">
        <v>8418</v>
      </c>
      <c r="H46" s="108">
        <v>7830</v>
      </c>
      <c r="I46" s="108">
        <f>5676+2213</f>
        <v>7889</v>
      </c>
      <c r="J46" s="108">
        <f>5653+2109</f>
        <v>7762</v>
      </c>
      <c r="K46" s="107">
        <f>5024+1961</f>
        <v>6985</v>
      </c>
      <c r="L46" s="107">
        <f>5278+2220</f>
        <v>7498</v>
      </c>
      <c r="M46" s="108">
        <v>7489</v>
      </c>
      <c r="N46" s="107">
        <v>7623</v>
      </c>
      <c r="O46" s="108">
        <v>7649</v>
      </c>
      <c r="P46" s="110">
        <v>7591</v>
      </c>
      <c r="Q46" s="109">
        <v>7753</v>
      </c>
      <c r="R46" s="110">
        <v>8013</v>
      </c>
      <c r="S46" s="109">
        <v>7400</v>
      </c>
      <c r="T46" s="110">
        <v>7535</v>
      </c>
      <c r="U46" s="172">
        <v>7630</v>
      </c>
      <c r="V46" s="181">
        <v>7837</v>
      </c>
      <c r="W46" s="166">
        <v>7350</v>
      </c>
    </row>
    <row r="47" spans="2:23" x14ac:dyDescent="0.2">
      <c r="B47" s="102" t="s">
        <v>302</v>
      </c>
      <c r="C47" s="107">
        <v>8083</v>
      </c>
      <c r="D47" s="108">
        <v>8235</v>
      </c>
      <c r="E47" s="108">
        <v>7476</v>
      </c>
      <c r="F47" s="107">
        <v>7477</v>
      </c>
      <c r="G47" s="108">
        <v>7574</v>
      </c>
      <c r="H47" s="108">
        <v>7507</v>
      </c>
      <c r="I47" s="108">
        <v>8173</v>
      </c>
      <c r="J47" s="108">
        <v>8970</v>
      </c>
      <c r="K47" s="107">
        <v>9748</v>
      </c>
      <c r="L47" s="107">
        <v>11671</v>
      </c>
      <c r="M47" s="108">
        <v>11848</v>
      </c>
      <c r="N47" s="107">
        <v>11134</v>
      </c>
      <c r="O47" s="108">
        <v>11021</v>
      </c>
      <c r="P47" s="110">
        <v>11131</v>
      </c>
      <c r="Q47" s="109">
        <v>11354</v>
      </c>
      <c r="R47" s="110">
        <v>10497</v>
      </c>
      <c r="S47" s="109">
        <v>8617</v>
      </c>
      <c r="T47" s="110">
        <v>8566</v>
      </c>
      <c r="U47" s="172">
        <v>8628</v>
      </c>
      <c r="V47" s="181">
        <v>8704</v>
      </c>
      <c r="W47" s="166">
        <v>8619</v>
      </c>
    </row>
    <row r="48" spans="2:23" x14ac:dyDescent="0.2">
      <c r="B48" s="102" t="s">
        <v>303</v>
      </c>
      <c r="C48" s="107">
        <v>52522</v>
      </c>
      <c r="D48" s="108">
        <v>48752</v>
      </c>
      <c r="E48" s="108">
        <v>43393</v>
      </c>
      <c r="F48" s="107">
        <v>42094</v>
      </c>
      <c r="G48" s="108">
        <v>41453</v>
      </c>
      <c r="H48" s="108">
        <v>40779</v>
      </c>
      <c r="I48" s="108">
        <v>44174</v>
      </c>
      <c r="J48" s="108">
        <v>43664</v>
      </c>
      <c r="K48" s="107">
        <v>42687</v>
      </c>
      <c r="L48" s="107">
        <v>41696</v>
      </c>
      <c r="M48" s="108">
        <v>40865</v>
      </c>
      <c r="N48" s="107">
        <v>38768</v>
      </c>
      <c r="O48" s="108">
        <v>35728</v>
      </c>
      <c r="P48" s="110">
        <v>36506</v>
      </c>
      <c r="Q48" s="109">
        <v>34832</v>
      </c>
      <c r="R48" s="110">
        <v>32974</v>
      </c>
      <c r="S48" s="109">
        <v>29792</v>
      </c>
      <c r="T48" s="110">
        <v>31696</v>
      </c>
      <c r="U48" s="172">
        <v>32643</v>
      </c>
      <c r="V48" s="181">
        <v>32157</v>
      </c>
      <c r="W48" s="166">
        <v>31665</v>
      </c>
    </row>
    <row r="49" spans="2:23" x14ac:dyDescent="0.2">
      <c r="B49" s="102" t="s">
        <v>304</v>
      </c>
      <c r="C49" s="107">
        <v>40575</v>
      </c>
      <c r="D49" s="108">
        <v>38117</v>
      </c>
      <c r="E49" s="108">
        <v>41571</v>
      </c>
      <c r="F49" s="107">
        <v>37587</v>
      </c>
      <c r="G49" s="108">
        <v>35475</v>
      </c>
      <c r="H49" s="108">
        <v>37643</v>
      </c>
      <c r="I49" s="108">
        <v>40529</v>
      </c>
      <c r="J49" s="108">
        <v>42285</v>
      </c>
      <c r="K49" s="107">
        <v>40604</v>
      </c>
      <c r="L49" s="107">
        <v>37573</v>
      </c>
      <c r="M49" s="108">
        <v>37433</v>
      </c>
      <c r="N49" s="107">
        <v>38442</v>
      </c>
      <c r="O49" s="108">
        <v>37634</v>
      </c>
      <c r="P49" s="110">
        <v>37190</v>
      </c>
      <c r="Q49" s="109">
        <v>37639</v>
      </c>
      <c r="R49" s="110">
        <v>34848</v>
      </c>
      <c r="S49" s="109">
        <v>30707</v>
      </c>
      <c r="T49" s="110">
        <v>30381</v>
      </c>
      <c r="U49" s="172">
        <v>27683</v>
      </c>
      <c r="V49" s="181">
        <v>29143</v>
      </c>
      <c r="W49" s="166">
        <v>22561</v>
      </c>
    </row>
    <row r="50" spans="2:23" x14ac:dyDescent="0.2">
      <c r="B50" s="102" t="s">
        <v>305</v>
      </c>
      <c r="C50" s="107">
        <v>35491</v>
      </c>
      <c r="D50" s="108">
        <v>35115</v>
      </c>
      <c r="E50" s="108">
        <v>33312</v>
      </c>
      <c r="F50" s="107">
        <v>32862</v>
      </c>
      <c r="G50" s="108">
        <v>32563</v>
      </c>
      <c r="H50" s="108">
        <v>34824</v>
      </c>
      <c r="I50" s="108">
        <v>34932</v>
      </c>
      <c r="J50" s="108">
        <v>32503</v>
      </c>
      <c r="K50" s="107">
        <v>31311</v>
      </c>
      <c r="L50" s="107">
        <v>32964</v>
      </c>
      <c r="M50" s="108">
        <v>33802</v>
      </c>
      <c r="N50" s="107">
        <v>33316</v>
      </c>
      <c r="O50" s="108">
        <v>32671</v>
      </c>
      <c r="P50" s="110">
        <v>31068</v>
      </c>
      <c r="Q50" s="109">
        <v>30900</v>
      </c>
      <c r="R50" s="110">
        <v>29873</v>
      </c>
      <c r="S50" s="109">
        <v>28475</v>
      </c>
      <c r="T50" s="110">
        <v>28819</v>
      </c>
      <c r="U50" s="172">
        <v>29799</v>
      </c>
      <c r="V50" s="181">
        <v>28035</v>
      </c>
      <c r="W50" s="166">
        <v>29617</v>
      </c>
    </row>
    <row r="51" spans="2:23" x14ac:dyDescent="0.2">
      <c r="B51" s="102" t="s">
        <v>306</v>
      </c>
      <c r="C51" s="107">
        <v>27432</v>
      </c>
      <c r="D51" s="108">
        <v>25463</v>
      </c>
      <c r="E51" s="108">
        <v>26177</v>
      </c>
      <c r="F51" s="107">
        <v>27735</v>
      </c>
      <c r="G51" s="108">
        <v>27883</v>
      </c>
      <c r="H51" s="108">
        <v>29604</v>
      </c>
      <c r="I51" s="108">
        <v>31159</v>
      </c>
      <c r="J51" s="108">
        <v>29065</v>
      </c>
      <c r="K51" s="107">
        <v>27576</v>
      </c>
      <c r="L51" s="107">
        <v>27420</v>
      </c>
      <c r="M51" s="108">
        <v>26981</v>
      </c>
      <c r="N51" s="107">
        <v>27794</v>
      </c>
      <c r="O51" s="108">
        <v>23675</v>
      </c>
      <c r="P51" s="110">
        <v>19838</v>
      </c>
      <c r="Q51" s="109">
        <v>19118</v>
      </c>
      <c r="R51" s="110">
        <v>20559</v>
      </c>
      <c r="S51" s="109">
        <v>19246</v>
      </c>
      <c r="T51" s="110">
        <v>19676</v>
      </c>
      <c r="U51" s="172">
        <v>19131</v>
      </c>
      <c r="V51" s="181">
        <v>18621</v>
      </c>
      <c r="W51" s="166">
        <v>16825</v>
      </c>
    </row>
    <row r="52" spans="2:23" x14ac:dyDescent="0.2">
      <c r="B52" s="102" t="s">
        <v>307</v>
      </c>
      <c r="C52" s="107">
        <v>42943</v>
      </c>
      <c r="D52" s="108">
        <v>41015</v>
      </c>
      <c r="E52" s="108">
        <v>37698</v>
      </c>
      <c r="F52" s="107">
        <v>34169</v>
      </c>
      <c r="G52" s="108">
        <v>30512</v>
      </c>
      <c r="H52" s="108">
        <v>30451</v>
      </c>
      <c r="I52" s="108">
        <v>29747</v>
      </c>
      <c r="J52" s="108">
        <v>27945</v>
      </c>
      <c r="K52" s="107">
        <v>27962</v>
      </c>
      <c r="L52" s="107">
        <v>28246</v>
      </c>
      <c r="M52" s="108">
        <v>28780</v>
      </c>
      <c r="N52" s="107">
        <v>25369</v>
      </c>
      <c r="O52" s="108">
        <v>20384</v>
      </c>
      <c r="P52" s="110">
        <v>19721</v>
      </c>
      <c r="Q52" s="109">
        <v>18460</v>
      </c>
      <c r="R52" s="110">
        <v>14679</v>
      </c>
      <c r="S52" s="109">
        <v>13350</v>
      </c>
      <c r="T52" s="110">
        <v>13697</v>
      </c>
      <c r="U52" s="172">
        <v>13129</v>
      </c>
      <c r="V52" s="181">
        <v>12508</v>
      </c>
      <c r="W52" s="166">
        <v>12283</v>
      </c>
    </row>
    <row r="53" spans="2:23" x14ac:dyDescent="0.2">
      <c r="B53" s="158" t="s">
        <v>319</v>
      </c>
      <c r="C53" s="107">
        <v>21650</v>
      </c>
      <c r="D53" s="108">
        <v>21230</v>
      </c>
      <c r="E53" s="108">
        <v>22669</v>
      </c>
      <c r="F53" s="107">
        <v>24003</v>
      </c>
      <c r="G53" s="108">
        <v>24267</v>
      </c>
      <c r="H53" s="108">
        <v>20423</v>
      </c>
      <c r="I53" s="108">
        <v>17408</v>
      </c>
      <c r="J53" s="108">
        <v>18245</v>
      </c>
      <c r="K53" s="107">
        <v>18988</v>
      </c>
      <c r="L53" s="107">
        <v>19749</v>
      </c>
      <c r="M53" s="108">
        <v>18391</v>
      </c>
      <c r="N53" s="107">
        <v>18704</v>
      </c>
      <c r="O53" s="108">
        <v>16077</v>
      </c>
      <c r="P53" s="110">
        <v>16174</v>
      </c>
      <c r="Q53" s="109">
        <v>17290</v>
      </c>
      <c r="R53" s="110">
        <v>17663</v>
      </c>
      <c r="S53" s="109">
        <v>14575</v>
      </c>
      <c r="T53" s="110">
        <v>13644</v>
      </c>
      <c r="U53" s="172">
        <v>13965</v>
      </c>
      <c r="V53" s="181">
        <v>14199</v>
      </c>
      <c r="W53" s="166">
        <v>14287</v>
      </c>
    </row>
    <row r="54" spans="2:23" x14ac:dyDescent="0.2">
      <c r="B54" s="102" t="s">
        <v>309</v>
      </c>
      <c r="C54" s="132">
        <v>17929</v>
      </c>
      <c r="D54" s="133">
        <v>18470</v>
      </c>
      <c r="E54" s="133">
        <v>17729</v>
      </c>
      <c r="F54" s="132">
        <v>17691</v>
      </c>
      <c r="G54" s="133">
        <v>17652</v>
      </c>
      <c r="H54" s="133">
        <v>17956</v>
      </c>
      <c r="I54" s="133">
        <v>18123</v>
      </c>
      <c r="J54" s="133">
        <v>18697</v>
      </c>
      <c r="K54" s="134">
        <v>20507</v>
      </c>
      <c r="L54" s="132">
        <v>21792</v>
      </c>
      <c r="M54" s="133">
        <v>20213</v>
      </c>
      <c r="N54" s="132">
        <v>18424</v>
      </c>
      <c r="O54" s="133">
        <v>17542</v>
      </c>
      <c r="P54" s="17">
        <v>18986</v>
      </c>
      <c r="Q54" s="159">
        <v>19864</v>
      </c>
      <c r="R54" s="17">
        <v>19958</v>
      </c>
      <c r="S54" s="159">
        <v>17578</v>
      </c>
      <c r="T54" s="17">
        <v>17847</v>
      </c>
      <c r="U54" s="172">
        <v>17871</v>
      </c>
      <c r="V54" s="181">
        <v>16634</v>
      </c>
      <c r="W54" s="166">
        <v>17556</v>
      </c>
    </row>
    <row r="55" spans="2:23" x14ac:dyDescent="0.2">
      <c r="B55" s="102" t="s">
        <v>320</v>
      </c>
      <c r="C55" s="132">
        <v>22401</v>
      </c>
      <c r="D55" s="133">
        <v>18016</v>
      </c>
      <c r="E55" s="133">
        <v>15705</v>
      </c>
      <c r="F55" s="132">
        <v>15263</v>
      </c>
      <c r="G55" s="133">
        <v>15542</v>
      </c>
      <c r="H55" s="133">
        <v>16864</v>
      </c>
      <c r="I55" s="133">
        <v>19784</v>
      </c>
      <c r="J55" s="133">
        <v>19291</v>
      </c>
      <c r="K55" s="134">
        <v>18590</v>
      </c>
      <c r="L55" s="132">
        <v>18456</v>
      </c>
      <c r="M55" s="133">
        <v>18947</v>
      </c>
      <c r="N55" s="132">
        <v>17813</v>
      </c>
      <c r="O55" s="133">
        <v>16779</v>
      </c>
      <c r="P55" s="17">
        <v>17413</v>
      </c>
      <c r="Q55" s="159">
        <v>15891</v>
      </c>
      <c r="R55" s="17">
        <v>10500</v>
      </c>
      <c r="S55" s="159">
        <v>8228</v>
      </c>
      <c r="T55" s="17">
        <v>9146</v>
      </c>
      <c r="U55" s="172">
        <v>8589</v>
      </c>
      <c r="V55" s="181">
        <v>3125</v>
      </c>
      <c r="W55" s="166">
        <v>4756</v>
      </c>
    </row>
    <row r="56" spans="2:23" x14ac:dyDescent="0.2">
      <c r="B56" s="102" t="s">
        <v>310</v>
      </c>
      <c r="C56" s="132">
        <v>919</v>
      </c>
      <c r="D56" s="133">
        <v>923</v>
      </c>
      <c r="E56" s="133">
        <v>984</v>
      </c>
      <c r="F56" s="132">
        <v>21</v>
      </c>
      <c r="G56" s="133">
        <v>116</v>
      </c>
      <c r="H56" s="133">
        <v>333</v>
      </c>
      <c r="I56" s="133">
        <v>266</v>
      </c>
      <c r="J56" s="133">
        <v>230</v>
      </c>
      <c r="K56" s="134">
        <v>269</v>
      </c>
      <c r="L56" s="132">
        <v>261</v>
      </c>
      <c r="M56" s="133">
        <v>208</v>
      </c>
      <c r="N56" s="132">
        <v>198</v>
      </c>
      <c r="O56" s="133">
        <v>166</v>
      </c>
      <c r="P56" s="17">
        <v>269</v>
      </c>
      <c r="Q56" s="159">
        <v>371</v>
      </c>
      <c r="R56" s="17">
        <v>215</v>
      </c>
      <c r="S56" s="159">
        <v>210</v>
      </c>
      <c r="T56" s="17">
        <v>293</v>
      </c>
      <c r="U56" s="172">
        <v>319</v>
      </c>
      <c r="V56" s="181">
        <v>378</v>
      </c>
      <c r="W56" s="166">
        <v>425</v>
      </c>
    </row>
    <row r="57" spans="2:23" x14ac:dyDescent="0.2">
      <c r="B57" s="102" t="s">
        <v>321</v>
      </c>
      <c r="C57" s="132" t="s">
        <v>90</v>
      </c>
      <c r="D57" s="133" t="s">
        <v>90</v>
      </c>
      <c r="E57" s="133" t="s">
        <v>90</v>
      </c>
      <c r="F57" s="132" t="s">
        <v>90</v>
      </c>
      <c r="G57" s="133">
        <v>49</v>
      </c>
      <c r="H57" s="133">
        <v>119</v>
      </c>
      <c r="I57" s="133">
        <v>150</v>
      </c>
      <c r="J57" s="133">
        <v>158</v>
      </c>
      <c r="K57" s="134">
        <v>193</v>
      </c>
      <c r="L57" s="132">
        <v>146</v>
      </c>
      <c r="M57" s="133">
        <v>146</v>
      </c>
      <c r="N57" s="132">
        <v>144</v>
      </c>
      <c r="O57" s="133">
        <v>120</v>
      </c>
      <c r="P57" s="17">
        <v>109</v>
      </c>
      <c r="Q57" s="159">
        <v>131</v>
      </c>
      <c r="R57" s="17">
        <v>72</v>
      </c>
      <c r="S57" s="159">
        <v>76</v>
      </c>
      <c r="T57" s="17">
        <v>63</v>
      </c>
      <c r="U57" s="172">
        <v>74</v>
      </c>
      <c r="V57" s="181">
        <v>51</v>
      </c>
      <c r="W57" s="166">
        <v>41</v>
      </c>
    </row>
    <row r="58" spans="2:23" x14ac:dyDescent="0.2">
      <c r="B58" s="102" t="s">
        <v>322</v>
      </c>
      <c r="C58" s="132" t="s">
        <v>90</v>
      </c>
      <c r="D58" s="132" t="s">
        <v>90</v>
      </c>
      <c r="E58" s="132" t="s">
        <v>90</v>
      </c>
      <c r="F58" s="132" t="s">
        <v>90</v>
      </c>
      <c r="G58" s="132" t="s">
        <v>90</v>
      </c>
      <c r="H58" s="132" t="s">
        <v>90</v>
      </c>
      <c r="I58" s="132" t="s">
        <v>90</v>
      </c>
      <c r="J58" s="132" t="s">
        <v>90</v>
      </c>
      <c r="K58" s="132" t="s">
        <v>90</v>
      </c>
      <c r="L58" s="132" t="s">
        <v>90</v>
      </c>
      <c r="M58" s="132" t="s">
        <v>90</v>
      </c>
      <c r="N58" s="132" t="s">
        <v>323</v>
      </c>
      <c r="O58" s="133">
        <v>4239</v>
      </c>
      <c r="P58" s="17">
        <v>7059</v>
      </c>
      <c r="Q58" s="159">
        <v>1016</v>
      </c>
      <c r="R58" s="17">
        <v>1055</v>
      </c>
      <c r="S58" s="159">
        <v>1112</v>
      </c>
      <c r="T58" s="17">
        <v>3661</v>
      </c>
      <c r="U58" s="172">
        <v>3560</v>
      </c>
      <c r="V58" s="181">
        <v>5000</v>
      </c>
      <c r="W58" s="166">
        <v>5175</v>
      </c>
    </row>
    <row r="59" spans="2:23" x14ac:dyDescent="0.2">
      <c r="B59" s="102" t="s">
        <v>324</v>
      </c>
      <c r="C59" s="132" t="s">
        <v>90</v>
      </c>
      <c r="D59" s="133" t="s">
        <v>90</v>
      </c>
      <c r="E59" s="133">
        <v>1160</v>
      </c>
      <c r="F59" s="132">
        <v>5297</v>
      </c>
      <c r="G59" s="133">
        <v>7040</v>
      </c>
      <c r="H59" s="133">
        <v>8358</v>
      </c>
      <c r="I59" s="133">
        <v>8923</v>
      </c>
      <c r="J59" s="133">
        <v>10299</v>
      </c>
      <c r="K59" s="134">
        <v>11490</v>
      </c>
      <c r="L59" s="132">
        <v>11717</v>
      </c>
      <c r="M59" s="133">
        <v>11109</v>
      </c>
      <c r="N59" s="132">
        <v>11979</v>
      </c>
      <c r="O59" s="133">
        <v>10823</v>
      </c>
      <c r="P59" s="17">
        <v>11432</v>
      </c>
      <c r="Q59" s="159">
        <v>12280</v>
      </c>
      <c r="R59" s="17">
        <v>13422</v>
      </c>
      <c r="S59" s="159">
        <v>14111</v>
      </c>
      <c r="T59" s="17">
        <v>12870</v>
      </c>
      <c r="U59" s="172">
        <v>12252</v>
      </c>
      <c r="V59" s="181">
        <v>12193</v>
      </c>
      <c r="W59" s="166">
        <v>12364</v>
      </c>
    </row>
    <row r="60" spans="2:23" x14ac:dyDescent="0.2">
      <c r="B60" s="102" t="s">
        <v>325</v>
      </c>
      <c r="C60" s="132">
        <v>4266</v>
      </c>
      <c r="D60" s="133">
        <v>4667</v>
      </c>
      <c r="E60" s="133">
        <v>4495</v>
      </c>
      <c r="F60" s="132">
        <v>4879</v>
      </c>
      <c r="G60" s="133">
        <v>7801</v>
      </c>
      <c r="H60" s="133">
        <v>7634</v>
      </c>
      <c r="I60" s="133">
        <v>6829</v>
      </c>
      <c r="J60" s="133">
        <v>7355</v>
      </c>
      <c r="K60" s="134">
        <v>7013</v>
      </c>
      <c r="L60" s="132">
        <v>6866</v>
      </c>
      <c r="M60" s="133">
        <v>7241</v>
      </c>
      <c r="N60" s="132">
        <v>6777</v>
      </c>
      <c r="O60" s="133">
        <v>6378</v>
      </c>
      <c r="P60" s="17">
        <v>6550</v>
      </c>
      <c r="Q60" s="159">
        <v>6770</v>
      </c>
      <c r="R60" s="17">
        <v>6499</v>
      </c>
      <c r="S60" s="159">
        <v>5743</v>
      </c>
      <c r="T60" s="17">
        <v>5517</v>
      </c>
      <c r="U60" s="172">
        <v>5391</v>
      </c>
      <c r="V60" s="181">
        <v>4818</v>
      </c>
      <c r="W60" s="166">
        <v>4836</v>
      </c>
    </row>
    <row r="61" spans="2:23" ht="13.8" thickBot="1" x14ac:dyDescent="0.25">
      <c r="B61" s="135" t="s">
        <v>278</v>
      </c>
      <c r="C61" s="136">
        <v>661450</v>
      </c>
      <c r="D61" s="136">
        <v>632413</v>
      </c>
      <c r="E61" s="137">
        <v>603397</v>
      </c>
      <c r="F61" s="137">
        <v>592223</v>
      </c>
      <c r="G61" s="138">
        <v>575427</v>
      </c>
      <c r="H61" s="138">
        <f t="shared" ref="H61:M61" si="1">SUM(H34:H60)</f>
        <v>585183</v>
      </c>
      <c r="I61" s="138">
        <f t="shared" si="1"/>
        <v>585569</v>
      </c>
      <c r="J61" s="138">
        <f t="shared" si="1"/>
        <v>574033</v>
      </c>
      <c r="K61" s="139">
        <f t="shared" si="1"/>
        <v>568397</v>
      </c>
      <c r="L61" s="137">
        <f t="shared" si="1"/>
        <v>573445</v>
      </c>
      <c r="M61" s="138">
        <f t="shared" si="1"/>
        <v>568975</v>
      </c>
      <c r="N61" s="137">
        <v>561862</v>
      </c>
      <c r="O61" s="138">
        <v>527655</v>
      </c>
      <c r="P61" s="140">
        <v>524719</v>
      </c>
      <c r="Q61" s="160">
        <v>515520</v>
      </c>
      <c r="R61" s="140">
        <v>499057</v>
      </c>
      <c r="S61" s="160">
        <v>450648</v>
      </c>
      <c r="T61" s="140">
        <v>463797</v>
      </c>
      <c r="U61" s="173">
        <v>457257</v>
      </c>
      <c r="V61" s="184">
        <v>445981</v>
      </c>
      <c r="W61" s="174">
        <v>441459</v>
      </c>
    </row>
    <row r="62" spans="2:23" ht="13.8" thickTop="1" x14ac:dyDescent="0.2">
      <c r="B62" s="141" t="s">
        <v>312</v>
      </c>
      <c r="C62" s="142">
        <v>2722</v>
      </c>
      <c r="D62" s="142">
        <v>2592</v>
      </c>
      <c r="E62" s="143">
        <v>2463</v>
      </c>
      <c r="F62" s="143">
        <v>2417</v>
      </c>
      <c r="G62" s="144">
        <v>2349</v>
      </c>
      <c r="H62" s="144">
        <v>2418</v>
      </c>
      <c r="I62" s="144">
        <v>2410</v>
      </c>
      <c r="J62" s="144">
        <v>2353</v>
      </c>
      <c r="K62" s="145">
        <v>2320</v>
      </c>
      <c r="L62" s="143">
        <v>2350</v>
      </c>
      <c r="M62" s="144">
        <v>2332</v>
      </c>
      <c r="N62" s="143">
        <v>2312.1893004115227</v>
      </c>
      <c r="O62" s="144">
        <v>2171.4197530864199</v>
      </c>
      <c r="P62" s="146">
        <v>2150</v>
      </c>
      <c r="Q62" s="161">
        <v>2113</v>
      </c>
      <c r="R62" s="146">
        <v>2079</v>
      </c>
      <c r="S62" s="161">
        <v>1855</v>
      </c>
      <c r="T62" s="146">
        <v>1917</v>
      </c>
      <c r="U62" s="175">
        <v>1882</v>
      </c>
      <c r="V62" s="185">
        <v>1835</v>
      </c>
      <c r="W62" s="176">
        <v>1817</v>
      </c>
    </row>
    <row r="63" spans="2:23" x14ac:dyDescent="0.2">
      <c r="B63" s="147" t="s">
        <v>313</v>
      </c>
      <c r="C63" s="148">
        <v>243</v>
      </c>
      <c r="D63" s="148">
        <v>244</v>
      </c>
      <c r="E63" s="149">
        <v>245</v>
      </c>
      <c r="F63" s="149">
        <v>245</v>
      </c>
      <c r="G63" s="150">
        <v>245</v>
      </c>
      <c r="H63" s="150">
        <v>242</v>
      </c>
      <c r="I63" s="150">
        <v>243</v>
      </c>
      <c r="J63" s="150">
        <v>244</v>
      </c>
      <c r="K63" s="151">
        <v>245</v>
      </c>
      <c r="L63" s="149">
        <v>244</v>
      </c>
      <c r="M63" s="150">
        <v>244</v>
      </c>
      <c r="N63" s="149">
        <v>243</v>
      </c>
      <c r="O63" s="150">
        <v>243</v>
      </c>
      <c r="P63" s="152">
        <v>244</v>
      </c>
      <c r="Q63" s="162">
        <v>244</v>
      </c>
      <c r="R63" s="152">
        <v>240</v>
      </c>
      <c r="S63" s="162">
        <v>243</v>
      </c>
      <c r="T63" s="152">
        <v>242</v>
      </c>
      <c r="U63" s="177">
        <v>243</v>
      </c>
      <c r="V63" s="186">
        <v>243</v>
      </c>
      <c r="W63" s="178">
        <v>243</v>
      </c>
    </row>
    <row r="64" spans="2:23" x14ac:dyDescent="0.2">
      <c r="B64" s="153"/>
      <c r="C64" s="154"/>
      <c r="D64" s="154"/>
      <c r="E64" s="154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10"/>
      <c r="Q64" s="21"/>
      <c r="R64" s="110"/>
      <c r="S64" s="21"/>
      <c r="T64" s="110"/>
      <c r="U64" s="21"/>
      <c r="W64" s="21" t="s">
        <v>340</v>
      </c>
    </row>
    <row r="65" spans="3:15" x14ac:dyDescent="0.2">
      <c r="C65" s="156" t="s">
        <v>326</v>
      </c>
      <c r="D65" s="157"/>
      <c r="E65" s="65"/>
      <c r="F65" s="65"/>
      <c r="G65" s="65"/>
      <c r="H65" s="65"/>
      <c r="I65" s="65"/>
      <c r="J65" s="156"/>
      <c r="L65" s="65"/>
      <c r="M65" s="156"/>
      <c r="N65" s="156"/>
      <c r="O65" s="65"/>
    </row>
    <row r="66" spans="3:15" x14ac:dyDescent="0.2">
      <c r="C66" s="156" t="s">
        <v>314</v>
      </c>
      <c r="D66" s="157"/>
      <c r="E66" s="65"/>
      <c r="F66" s="65"/>
      <c r="G66" s="65"/>
      <c r="H66" s="65"/>
      <c r="I66" s="65"/>
      <c r="J66" s="156"/>
      <c r="L66" s="65"/>
      <c r="M66" s="156"/>
      <c r="N66" s="156"/>
      <c r="O66" s="65"/>
    </row>
    <row r="67" spans="3:15" x14ac:dyDescent="0.2">
      <c r="C67" s="131" t="s">
        <v>327</v>
      </c>
      <c r="D67" s="65"/>
      <c r="E67" s="65"/>
      <c r="F67" s="65"/>
      <c r="G67" s="65"/>
      <c r="H67" s="65"/>
      <c r="I67" s="65"/>
      <c r="J67" s="131"/>
      <c r="L67" s="65"/>
      <c r="M67" s="131"/>
      <c r="N67" s="131"/>
      <c r="O67" s="65"/>
    </row>
    <row r="68" spans="3:15" x14ac:dyDescent="0.2">
      <c r="C68" s="131" t="s">
        <v>328</v>
      </c>
      <c r="D68" s="65"/>
      <c r="E68" s="65"/>
      <c r="F68" s="65"/>
      <c r="G68" s="65"/>
      <c r="H68" s="65"/>
      <c r="I68" s="65"/>
      <c r="J68" s="131"/>
      <c r="L68" s="65"/>
      <c r="M68" s="131"/>
      <c r="N68" s="131"/>
      <c r="O68" s="65"/>
    </row>
    <row r="69" spans="3:15" x14ac:dyDescent="0.2">
      <c r="C69" s="131" t="s">
        <v>329</v>
      </c>
      <c r="D69" s="65"/>
      <c r="E69" s="65"/>
      <c r="F69" s="65"/>
      <c r="G69" s="65"/>
      <c r="H69" s="65"/>
      <c r="I69" s="65"/>
      <c r="J69" s="131"/>
      <c r="L69" s="65"/>
      <c r="M69" s="131"/>
      <c r="N69" s="131"/>
      <c r="O69" s="65"/>
    </row>
    <row r="70" spans="3:15" x14ac:dyDescent="0.2">
      <c r="C70" s="131" t="s">
        <v>330</v>
      </c>
      <c r="D70" s="65"/>
      <c r="E70" s="65"/>
      <c r="F70" s="65"/>
      <c r="G70" s="65"/>
      <c r="H70" s="65"/>
      <c r="I70" s="65"/>
      <c r="J70" s="131"/>
      <c r="L70" s="65"/>
      <c r="M70" s="131"/>
      <c r="N70" s="131"/>
      <c r="O70" s="65"/>
    </row>
    <row r="71" spans="3:15" x14ac:dyDescent="0.2">
      <c r="C71" s="84" t="s">
        <v>331</v>
      </c>
      <c r="J71" s="84"/>
      <c r="M71" s="84"/>
      <c r="N71" s="8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E353-C72D-4A6F-A771-D7CEDBD72369}">
  <sheetPr>
    <pageSetUpPr fitToPage="1"/>
  </sheetPr>
  <dimension ref="A1:J22"/>
  <sheetViews>
    <sheetView zoomScaleNormal="100" workbookViewId="0">
      <selection activeCell="J19" sqref="J19"/>
    </sheetView>
  </sheetViews>
  <sheetFormatPr defaultRowHeight="13.2" x14ac:dyDescent="0.2"/>
  <cols>
    <col min="1" max="1" width="11.59765625" style="2" customWidth="1"/>
    <col min="2" max="10" width="8.59765625" style="2" customWidth="1"/>
    <col min="11" max="256" width="9" style="2"/>
    <col min="257" max="257" width="11.59765625" style="2" customWidth="1"/>
    <col min="258" max="266" width="8.59765625" style="2" customWidth="1"/>
    <col min="267" max="512" width="9" style="2"/>
    <col min="513" max="513" width="11.59765625" style="2" customWidth="1"/>
    <col min="514" max="522" width="8.59765625" style="2" customWidth="1"/>
    <col min="523" max="768" width="9" style="2"/>
    <col min="769" max="769" width="11.59765625" style="2" customWidth="1"/>
    <col min="770" max="778" width="8.59765625" style="2" customWidth="1"/>
    <col min="779" max="1024" width="9" style="2"/>
    <col min="1025" max="1025" width="11.59765625" style="2" customWidth="1"/>
    <col min="1026" max="1034" width="8.59765625" style="2" customWidth="1"/>
    <col min="1035" max="1280" width="9" style="2"/>
    <col min="1281" max="1281" width="11.59765625" style="2" customWidth="1"/>
    <col min="1282" max="1290" width="8.59765625" style="2" customWidth="1"/>
    <col min="1291" max="1536" width="9" style="2"/>
    <col min="1537" max="1537" width="11.59765625" style="2" customWidth="1"/>
    <col min="1538" max="1546" width="8.59765625" style="2" customWidth="1"/>
    <col min="1547" max="1792" width="9" style="2"/>
    <col min="1793" max="1793" width="11.59765625" style="2" customWidth="1"/>
    <col min="1794" max="1802" width="8.59765625" style="2" customWidth="1"/>
    <col min="1803" max="2048" width="9" style="2"/>
    <col min="2049" max="2049" width="11.59765625" style="2" customWidth="1"/>
    <col min="2050" max="2058" width="8.59765625" style="2" customWidth="1"/>
    <col min="2059" max="2304" width="9" style="2"/>
    <col min="2305" max="2305" width="11.59765625" style="2" customWidth="1"/>
    <col min="2306" max="2314" width="8.59765625" style="2" customWidth="1"/>
    <col min="2315" max="2560" width="9" style="2"/>
    <col min="2561" max="2561" width="11.59765625" style="2" customWidth="1"/>
    <col min="2562" max="2570" width="8.59765625" style="2" customWidth="1"/>
    <col min="2571" max="2816" width="9" style="2"/>
    <col min="2817" max="2817" width="11.59765625" style="2" customWidth="1"/>
    <col min="2818" max="2826" width="8.59765625" style="2" customWidth="1"/>
    <col min="2827" max="3072" width="9" style="2"/>
    <col min="3073" max="3073" width="11.59765625" style="2" customWidth="1"/>
    <col min="3074" max="3082" width="8.59765625" style="2" customWidth="1"/>
    <col min="3083" max="3328" width="9" style="2"/>
    <col min="3329" max="3329" width="11.59765625" style="2" customWidth="1"/>
    <col min="3330" max="3338" width="8.59765625" style="2" customWidth="1"/>
    <col min="3339" max="3584" width="9" style="2"/>
    <col min="3585" max="3585" width="11.59765625" style="2" customWidth="1"/>
    <col min="3586" max="3594" width="8.59765625" style="2" customWidth="1"/>
    <col min="3595" max="3840" width="9" style="2"/>
    <col min="3841" max="3841" width="11.59765625" style="2" customWidth="1"/>
    <col min="3842" max="3850" width="8.59765625" style="2" customWidth="1"/>
    <col min="3851" max="4096" width="9" style="2"/>
    <col min="4097" max="4097" width="11.59765625" style="2" customWidth="1"/>
    <col min="4098" max="4106" width="8.59765625" style="2" customWidth="1"/>
    <col min="4107" max="4352" width="9" style="2"/>
    <col min="4353" max="4353" width="11.59765625" style="2" customWidth="1"/>
    <col min="4354" max="4362" width="8.59765625" style="2" customWidth="1"/>
    <col min="4363" max="4608" width="9" style="2"/>
    <col min="4609" max="4609" width="11.59765625" style="2" customWidth="1"/>
    <col min="4610" max="4618" width="8.59765625" style="2" customWidth="1"/>
    <col min="4619" max="4864" width="9" style="2"/>
    <col min="4865" max="4865" width="11.59765625" style="2" customWidth="1"/>
    <col min="4866" max="4874" width="8.59765625" style="2" customWidth="1"/>
    <col min="4875" max="5120" width="9" style="2"/>
    <col min="5121" max="5121" width="11.59765625" style="2" customWidth="1"/>
    <col min="5122" max="5130" width="8.59765625" style="2" customWidth="1"/>
    <col min="5131" max="5376" width="9" style="2"/>
    <col min="5377" max="5377" width="11.59765625" style="2" customWidth="1"/>
    <col min="5378" max="5386" width="8.59765625" style="2" customWidth="1"/>
    <col min="5387" max="5632" width="9" style="2"/>
    <col min="5633" max="5633" width="11.59765625" style="2" customWidth="1"/>
    <col min="5634" max="5642" width="8.59765625" style="2" customWidth="1"/>
    <col min="5643" max="5888" width="9" style="2"/>
    <col min="5889" max="5889" width="11.59765625" style="2" customWidth="1"/>
    <col min="5890" max="5898" width="8.59765625" style="2" customWidth="1"/>
    <col min="5899" max="6144" width="9" style="2"/>
    <col min="6145" max="6145" width="11.59765625" style="2" customWidth="1"/>
    <col min="6146" max="6154" width="8.59765625" style="2" customWidth="1"/>
    <col min="6155" max="6400" width="9" style="2"/>
    <col min="6401" max="6401" width="11.59765625" style="2" customWidth="1"/>
    <col min="6402" max="6410" width="8.59765625" style="2" customWidth="1"/>
    <col min="6411" max="6656" width="9" style="2"/>
    <col min="6657" max="6657" width="11.59765625" style="2" customWidth="1"/>
    <col min="6658" max="6666" width="8.59765625" style="2" customWidth="1"/>
    <col min="6667" max="6912" width="9" style="2"/>
    <col min="6913" max="6913" width="11.59765625" style="2" customWidth="1"/>
    <col min="6914" max="6922" width="8.59765625" style="2" customWidth="1"/>
    <col min="6923" max="7168" width="9" style="2"/>
    <col min="7169" max="7169" width="11.59765625" style="2" customWidth="1"/>
    <col min="7170" max="7178" width="8.59765625" style="2" customWidth="1"/>
    <col min="7179" max="7424" width="9" style="2"/>
    <col min="7425" max="7425" width="11.59765625" style="2" customWidth="1"/>
    <col min="7426" max="7434" width="8.59765625" style="2" customWidth="1"/>
    <col min="7435" max="7680" width="9" style="2"/>
    <col min="7681" max="7681" width="11.59765625" style="2" customWidth="1"/>
    <col min="7682" max="7690" width="8.59765625" style="2" customWidth="1"/>
    <col min="7691" max="7936" width="9" style="2"/>
    <col min="7937" max="7937" width="11.59765625" style="2" customWidth="1"/>
    <col min="7938" max="7946" width="8.59765625" style="2" customWidth="1"/>
    <col min="7947" max="8192" width="9" style="2"/>
    <col min="8193" max="8193" width="11.59765625" style="2" customWidth="1"/>
    <col min="8194" max="8202" width="8.59765625" style="2" customWidth="1"/>
    <col min="8203" max="8448" width="9" style="2"/>
    <col min="8449" max="8449" width="11.59765625" style="2" customWidth="1"/>
    <col min="8450" max="8458" width="8.59765625" style="2" customWidth="1"/>
    <col min="8459" max="8704" width="9" style="2"/>
    <col min="8705" max="8705" width="11.59765625" style="2" customWidth="1"/>
    <col min="8706" max="8714" width="8.59765625" style="2" customWidth="1"/>
    <col min="8715" max="8960" width="9" style="2"/>
    <col min="8961" max="8961" width="11.59765625" style="2" customWidth="1"/>
    <col min="8962" max="8970" width="8.59765625" style="2" customWidth="1"/>
    <col min="8971" max="9216" width="9" style="2"/>
    <col min="9217" max="9217" width="11.59765625" style="2" customWidth="1"/>
    <col min="9218" max="9226" width="8.59765625" style="2" customWidth="1"/>
    <col min="9227" max="9472" width="9" style="2"/>
    <col min="9473" max="9473" width="11.59765625" style="2" customWidth="1"/>
    <col min="9474" max="9482" width="8.59765625" style="2" customWidth="1"/>
    <col min="9483" max="9728" width="9" style="2"/>
    <col min="9729" max="9729" width="11.59765625" style="2" customWidth="1"/>
    <col min="9730" max="9738" width="8.59765625" style="2" customWidth="1"/>
    <col min="9739" max="9984" width="9" style="2"/>
    <col min="9985" max="9985" width="11.59765625" style="2" customWidth="1"/>
    <col min="9986" max="9994" width="8.59765625" style="2" customWidth="1"/>
    <col min="9995" max="10240" width="9" style="2"/>
    <col min="10241" max="10241" width="11.59765625" style="2" customWidth="1"/>
    <col min="10242" max="10250" width="8.59765625" style="2" customWidth="1"/>
    <col min="10251" max="10496" width="9" style="2"/>
    <col min="10497" max="10497" width="11.59765625" style="2" customWidth="1"/>
    <col min="10498" max="10506" width="8.59765625" style="2" customWidth="1"/>
    <col min="10507" max="10752" width="9" style="2"/>
    <col min="10753" max="10753" width="11.59765625" style="2" customWidth="1"/>
    <col min="10754" max="10762" width="8.59765625" style="2" customWidth="1"/>
    <col min="10763" max="11008" width="9" style="2"/>
    <col min="11009" max="11009" width="11.59765625" style="2" customWidth="1"/>
    <col min="11010" max="11018" width="8.59765625" style="2" customWidth="1"/>
    <col min="11019" max="11264" width="9" style="2"/>
    <col min="11265" max="11265" width="11.59765625" style="2" customWidth="1"/>
    <col min="11266" max="11274" width="8.59765625" style="2" customWidth="1"/>
    <col min="11275" max="11520" width="9" style="2"/>
    <col min="11521" max="11521" width="11.59765625" style="2" customWidth="1"/>
    <col min="11522" max="11530" width="8.59765625" style="2" customWidth="1"/>
    <col min="11531" max="11776" width="9" style="2"/>
    <col min="11777" max="11777" width="11.59765625" style="2" customWidth="1"/>
    <col min="11778" max="11786" width="8.59765625" style="2" customWidth="1"/>
    <col min="11787" max="12032" width="9" style="2"/>
    <col min="12033" max="12033" width="11.59765625" style="2" customWidth="1"/>
    <col min="12034" max="12042" width="8.59765625" style="2" customWidth="1"/>
    <col min="12043" max="12288" width="9" style="2"/>
    <col min="12289" max="12289" width="11.59765625" style="2" customWidth="1"/>
    <col min="12290" max="12298" width="8.59765625" style="2" customWidth="1"/>
    <col min="12299" max="12544" width="9" style="2"/>
    <col min="12545" max="12545" width="11.59765625" style="2" customWidth="1"/>
    <col min="12546" max="12554" width="8.59765625" style="2" customWidth="1"/>
    <col min="12555" max="12800" width="9" style="2"/>
    <col min="12801" max="12801" width="11.59765625" style="2" customWidth="1"/>
    <col min="12802" max="12810" width="8.59765625" style="2" customWidth="1"/>
    <col min="12811" max="13056" width="9" style="2"/>
    <col min="13057" max="13057" width="11.59765625" style="2" customWidth="1"/>
    <col min="13058" max="13066" width="8.59765625" style="2" customWidth="1"/>
    <col min="13067" max="13312" width="9" style="2"/>
    <col min="13313" max="13313" width="11.59765625" style="2" customWidth="1"/>
    <col min="13314" max="13322" width="8.59765625" style="2" customWidth="1"/>
    <col min="13323" max="13568" width="9" style="2"/>
    <col min="13569" max="13569" width="11.59765625" style="2" customWidth="1"/>
    <col min="13570" max="13578" width="8.59765625" style="2" customWidth="1"/>
    <col min="13579" max="13824" width="9" style="2"/>
    <col min="13825" max="13825" width="11.59765625" style="2" customWidth="1"/>
    <col min="13826" max="13834" width="8.59765625" style="2" customWidth="1"/>
    <col min="13835" max="14080" width="9" style="2"/>
    <col min="14081" max="14081" width="11.59765625" style="2" customWidth="1"/>
    <col min="14082" max="14090" width="8.59765625" style="2" customWidth="1"/>
    <col min="14091" max="14336" width="9" style="2"/>
    <col min="14337" max="14337" width="11.59765625" style="2" customWidth="1"/>
    <col min="14338" max="14346" width="8.59765625" style="2" customWidth="1"/>
    <col min="14347" max="14592" width="9" style="2"/>
    <col min="14593" max="14593" width="11.59765625" style="2" customWidth="1"/>
    <col min="14594" max="14602" width="8.59765625" style="2" customWidth="1"/>
    <col min="14603" max="14848" width="9" style="2"/>
    <col min="14849" max="14849" width="11.59765625" style="2" customWidth="1"/>
    <col min="14850" max="14858" width="8.59765625" style="2" customWidth="1"/>
    <col min="14859" max="15104" width="9" style="2"/>
    <col min="15105" max="15105" width="11.59765625" style="2" customWidth="1"/>
    <col min="15106" max="15114" width="8.59765625" style="2" customWidth="1"/>
    <col min="15115" max="15360" width="9" style="2"/>
    <col min="15361" max="15361" width="11.59765625" style="2" customWidth="1"/>
    <col min="15362" max="15370" width="8.59765625" style="2" customWidth="1"/>
    <col min="15371" max="15616" width="9" style="2"/>
    <col min="15617" max="15617" width="11.59765625" style="2" customWidth="1"/>
    <col min="15618" max="15626" width="8.59765625" style="2" customWidth="1"/>
    <col min="15627" max="15872" width="9" style="2"/>
    <col min="15873" max="15873" width="11.59765625" style="2" customWidth="1"/>
    <col min="15874" max="15882" width="8.59765625" style="2" customWidth="1"/>
    <col min="15883" max="16128" width="9" style="2"/>
    <col min="16129" max="16129" width="11.59765625" style="2" customWidth="1"/>
    <col min="16130" max="16138" width="8.59765625" style="2" customWidth="1"/>
    <col min="16139" max="16384" width="9" style="2"/>
  </cols>
  <sheetData>
    <row r="1" spans="1:10" ht="19.2" x14ac:dyDescent="0.25">
      <c r="A1" s="1" t="s">
        <v>42</v>
      </c>
    </row>
    <row r="2" spans="1:10" ht="13.8" thickBot="1" x14ac:dyDescent="0.25">
      <c r="A2" s="3"/>
      <c r="B2" s="3"/>
      <c r="C2" s="3"/>
      <c r="D2" s="3"/>
      <c r="E2" s="3"/>
      <c r="F2" s="3"/>
      <c r="G2" s="3"/>
      <c r="H2" s="4"/>
      <c r="I2" s="3"/>
      <c r="J2" s="4" t="s">
        <v>43</v>
      </c>
    </row>
    <row r="3" spans="1:10" ht="13.8" thickTop="1" x14ac:dyDescent="0.2">
      <c r="A3" s="188" t="s">
        <v>44</v>
      </c>
      <c r="B3" s="187" t="s">
        <v>45</v>
      </c>
      <c r="C3" s="187" t="s">
        <v>46</v>
      </c>
      <c r="D3" s="187" t="s">
        <v>47</v>
      </c>
      <c r="E3" s="187" t="s">
        <v>48</v>
      </c>
      <c r="F3" s="187" t="s">
        <v>49</v>
      </c>
      <c r="G3" s="203" t="s">
        <v>50</v>
      </c>
      <c r="H3" s="203" t="s">
        <v>51</v>
      </c>
      <c r="I3" s="203" t="s">
        <v>52</v>
      </c>
      <c r="J3" s="204" t="s">
        <v>53</v>
      </c>
    </row>
    <row r="4" spans="1:10" x14ac:dyDescent="0.2">
      <c r="A4" s="190"/>
      <c r="B4" s="189"/>
      <c r="C4" s="189"/>
      <c r="D4" s="189"/>
      <c r="E4" s="189"/>
      <c r="F4" s="189"/>
      <c r="G4" s="195"/>
      <c r="H4" s="195"/>
      <c r="I4" s="195"/>
      <c r="J4" s="189"/>
    </row>
    <row r="5" spans="1:10" x14ac:dyDescent="0.2">
      <c r="A5" s="14" t="s">
        <v>54</v>
      </c>
      <c r="B5" s="15">
        <v>285</v>
      </c>
      <c r="C5" s="15">
        <v>111</v>
      </c>
      <c r="D5" s="15">
        <v>175</v>
      </c>
      <c r="E5" s="15">
        <v>26</v>
      </c>
      <c r="F5" s="15">
        <v>35</v>
      </c>
      <c r="G5" s="15">
        <v>701</v>
      </c>
      <c r="H5" s="15">
        <v>630</v>
      </c>
      <c r="I5" s="15">
        <v>153</v>
      </c>
      <c r="J5" s="15">
        <v>44</v>
      </c>
    </row>
    <row r="6" spans="1:10" x14ac:dyDescent="0.2">
      <c r="A6" s="14" t="s">
        <v>55</v>
      </c>
      <c r="B6" s="15">
        <v>289</v>
      </c>
      <c r="C6" s="15">
        <v>106</v>
      </c>
      <c r="D6" s="15">
        <v>214</v>
      </c>
      <c r="E6" s="15">
        <v>30</v>
      </c>
      <c r="F6" s="15">
        <v>39</v>
      </c>
      <c r="G6" s="15">
        <v>797</v>
      </c>
      <c r="H6" s="15">
        <v>615</v>
      </c>
      <c r="I6" s="15">
        <v>159</v>
      </c>
      <c r="J6" s="15">
        <v>47</v>
      </c>
    </row>
    <row r="7" spans="1:10" x14ac:dyDescent="0.2">
      <c r="A7" s="14" t="s">
        <v>56</v>
      </c>
      <c r="B7" s="22">
        <v>299</v>
      </c>
      <c r="C7" s="15">
        <v>115</v>
      </c>
      <c r="D7" s="15">
        <v>225</v>
      </c>
      <c r="E7" s="15">
        <v>27</v>
      </c>
      <c r="F7" s="15">
        <v>40</v>
      </c>
      <c r="G7" s="15">
        <v>852</v>
      </c>
      <c r="H7" s="15">
        <v>625</v>
      </c>
      <c r="I7" s="15">
        <v>177</v>
      </c>
      <c r="J7" s="15">
        <v>49</v>
      </c>
    </row>
    <row r="8" spans="1:10" x14ac:dyDescent="0.2">
      <c r="A8" s="14" t="s">
        <v>57</v>
      </c>
      <c r="B8" s="15">
        <v>323</v>
      </c>
      <c r="C8" s="15">
        <v>129</v>
      </c>
      <c r="D8" s="15">
        <v>286</v>
      </c>
      <c r="E8" s="15">
        <v>41</v>
      </c>
      <c r="F8" s="15">
        <v>42</v>
      </c>
      <c r="G8" s="15">
        <v>900</v>
      </c>
      <c r="H8" s="15">
        <v>649</v>
      </c>
      <c r="I8" s="15">
        <v>221</v>
      </c>
      <c r="J8" s="15">
        <v>56</v>
      </c>
    </row>
    <row r="9" spans="1:10" x14ac:dyDescent="0.2">
      <c r="A9" s="14" t="s">
        <v>23</v>
      </c>
      <c r="B9" s="15">
        <v>334</v>
      </c>
      <c r="C9" s="15">
        <v>132</v>
      </c>
      <c r="D9" s="15">
        <v>281</v>
      </c>
      <c r="E9" s="15">
        <v>39</v>
      </c>
      <c r="F9" s="15">
        <v>47</v>
      </c>
      <c r="G9" s="15">
        <v>965</v>
      </c>
      <c r="H9" s="15">
        <v>643</v>
      </c>
      <c r="I9" s="15">
        <v>229</v>
      </c>
      <c r="J9" s="15">
        <v>51</v>
      </c>
    </row>
    <row r="10" spans="1:10" x14ac:dyDescent="0.2">
      <c r="A10" s="23" t="s">
        <v>58</v>
      </c>
      <c r="B10" s="22">
        <v>361</v>
      </c>
      <c r="C10" s="15">
        <v>140</v>
      </c>
      <c r="D10" s="15">
        <v>298</v>
      </c>
      <c r="E10" s="15">
        <v>43</v>
      </c>
      <c r="F10" s="15">
        <v>43</v>
      </c>
      <c r="G10" s="15">
        <v>981</v>
      </c>
      <c r="H10" s="15">
        <v>570</v>
      </c>
      <c r="I10" s="15">
        <v>250</v>
      </c>
      <c r="J10" s="15">
        <v>45</v>
      </c>
    </row>
    <row r="11" spans="1:10" x14ac:dyDescent="0.2">
      <c r="A11" s="23" t="s">
        <v>59</v>
      </c>
      <c r="B11" s="22">
        <v>355</v>
      </c>
      <c r="C11" s="15">
        <v>147</v>
      </c>
      <c r="D11" s="15">
        <v>301</v>
      </c>
      <c r="E11" s="15">
        <v>46</v>
      </c>
      <c r="F11" s="15">
        <v>46</v>
      </c>
      <c r="G11" s="15">
        <v>1103</v>
      </c>
      <c r="H11" s="15">
        <v>606</v>
      </c>
      <c r="I11" s="15">
        <v>252</v>
      </c>
      <c r="J11" s="15">
        <v>46</v>
      </c>
    </row>
    <row r="12" spans="1:10" x14ac:dyDescent="0.2">
      <c r="A12" s="23" t="s">
        <v>29</v>
      </c>
      <c r="B12" s="22">
        <v>369</v>
      </c>
      <c r="C12" s="15">
        <v>150</v>
      </c>
      <c r="D12" s="15">
        <v>308</v>
      </c>
      <c r="E12" s="15">
        <v>47</v>
      </c>
      <c r="F12" s="15">
        <v>45</v>
      </c>
      <c r="G12" s="15">
        <v>1282</v>
      </c>
      <c r="H12" s="15">
        <v>632</v>
      </c>
      <c r="I12" s="15">
        <v>270</v>
      </c>
      <c r="J12" s="15">
        <v>43</v>
      </c>
    </row>
    <row r="13" spans="1:10" x14ac:dyDescent="0.2">
      <c r="A13" s="23" t="s">
        <v>31</v>
      </c>
      <c r="B13" s="22">
        <v>389</v>
      </c>
      <c r="C13" s="15">
        <v>147</v>
      </c>
      <c r="D13" s="15">
        <v>312</v>
      </c>
      <c r="E13" s="15">
        <v>45</v>
      </c>
      <c r="F13" s="15">
        <v>48</v>
      </c>
      <c r="G13" s="15">
        <v>1400</v>
      </c>
      <c r="H13" s="15">
        <v>634</v>
      </c>
      <c r="I13" s="15">
        <v>279</v>
      </c>
      <c r="J13" s="15">
        <v>42</v>
      </c>
    </row>
    <row r="14" spans="1:10" x14ac:dyDescent="0.2">
      <c r="A14" s="23" t="s">
        <v>33</v>
      </c>
      <c r="B14" s="22">
        <v>395</v>
      </c>
      <c r="C14" s="15">
        <v>158</v>
      </c>
      <c r="D14" s="15">
        <v>323</v>
      </c>
      <c r="E14" s="15">
        <v>51</v>
      </c>
      <c r="F14" s="15">
        <v>46</v>
      </c>
      <c r="G14" s="15">
        <v>1481</v>
      </c>
      <c r="H14" s="15">
        <v>592</v>
      </c>
      <c r="I14" s="15">
        <v>305</v>
      </c>
      <c r="J14" s="15">
        <v>48</v>
      </c>
    </row>
    <row r="15" spans="1:10" x14ac:dyDescent="0.2">
      <c r="A15" s="23" t="s">
        <v>60</v>
      </c>
      <c r="B15" s="22">
        <v>401</v>
      </c>
      <c r="C15" s="15">
        <v>155</v>
      </c>
      <c r="D15" s="15">
        <v>319</v>
      </c>
      <c r="E15" s="15">
        <v>53</v>
      </c>
      <c r="F15" s="15">
        <v>47</v>
      </c>
      <c r="G15" s="15">
        <v>1570</v>
      </c>
      <c r="H15" s="15">
        <v>535</v>
      </c>
      <c r="I15" s="15">
        <v>326</v>
      </c>
      <c r="J15" s="15">
        <v>50</v>
      </c>
    </row>
    <row r="16" spans="1:10" x14ac:dyDescent="0.2">
      <c r="A16" s="23" t="s">
        <v>337</v>
      </c>
      <c r="B16" s="22">
        <v>411</v>
      </c>
      <c r="C16" s="15">
        <v>162</v>
      </c>
      <c r="D16" s="15">
        <v>337</v>
      </c>
      <c r="E16" s="15">
        <v>59</v>
      </c>
      <c r="F16" s="15">
        <v>53</v>
      </c>
      <c r="G16" s="15">
        <v>1745</v>
      </c>
      <c r="H16" s="15">
        <v>552</v>
      </c>
      <c r="I16" s="15">
        <v>350</v>
      </c>
      <c r="J16" s="15">
        <v>51</v>
      </c>
    </row>
    <row r="17" spans="1:10" x14ac:dyDescent="0.2">
      <c r="A17" s="18" t="s">
        <v>336</v>
      </c>
      <c r="B17" s="19">
        <v>411</v>
      </c>
      <c r="C17" s="20">
        <v>157</v>
      </c>
      <c r="D17" s="20">
        <v>352</v>
      </c>
      <c r="E17" s="20">
        <v>69</v>
      </c>
      <c r="F17" s="20">
        <v>54</v>
      </c>
      <c r="G17" s="20">
        <v>1689</v>
      </c>
      <c r="H17" s="20">
        <v>436</v>
      </c>
      <c r="I17" s="20">
        <v>364</v>
      </c>
      <c r="J17" s="20">
        <v>52</v>
      </c>
    </row>
    <row r="18" spans="1:10" x14ac:dyDescent="0.2">
      <c r="A18" s="2" t="s">
        <v>61</v>
      </c>
      <c r="J18" s="21" t="s">
        <v>341</v>
      </c>
    </row>
    <row r="19" spans="1:10" x14ac:dyDescent="0.2">
      <c r="A19" s="2" t="s">
        <v>62</v>
      </c>
    </row>
    <row r="20" spans="1:10" x14ac:dyDescent="0.2">
      <c r="A20" s="24" t="s">
        <v>63</v>
      </c>
    </row>
    <row r="21" spans="1:10" x14ac:dyDescent="0.2">
      <c r="A21" s="24"/>
    </row>
    <row r="22" spans="1:10" x14ac:dyDescent="0.2">
      <c r="A22" s="25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F763-BC8A-40E4-A0D2-61BA2E702696}">
  <sheetPr>
    <pageSetUpPr fitToPage="1"/>
  </sheetPr>
  <dimension ref="A1:T30"/>
  <sheetViews>
    <sheetView topLeftCell="K1" workbookViewId="0">
      <selection activeCell="E14" sqref="E14"/>
    </sheetView>
  </sheetViews>
  <sheetFormatPr defaultRowHeight="13.2" x14ac:dyDescent="0.2"/>
  <cols>
    <col min="1" max="1" width="10.8984375" style="2" customWidth="1"/>
    <col min="2" max="19" width="11.59765625" style="2" customWidth="1"/>
    <col min="20" max="20" width="11.69921875" style="2" customWidth="1"/>
    <col min="21" max="256" width="9" style="2"/>
    <col min="257" max="257" width="10.8984375" style="2" customWidth="1"/>
    <col min="258" max="275" width="11.59765625" style="2" customWidth="1"/>
    <col min="276" max="276" width="11.69921875" style="2" customWidth="1"/>
    <col min="277" max="512" width="9" style="2"/>
    <col min="513" max="513" width="10.8984375" style="2" customWidth="1"/>
    <col min="514" max="531" width="11.59765625" style="2" customWidth="1"/>
    <col min="532" max="532" width="11.69921875" style="2" customWidth="1"/>
    <col min="533" max="768" width="9" style="2"/>
    <col min="769" max="769" width="10.8984375" style="2" customWidth="1"/>
    <col min="770" max="787" width="11.59765625" style="2" customWidth="1"/>
    <col min="788" max="788" width="11.69921875" style="2" customWidth="1"/>
    <col min="789" max="1024" width="9" style="2"/>
    <col min="1025" max="1025" width="10.8984375" style="2" customWidth="1"/>
    <col min="1026" max="1043" width="11.59765625" style="2" customWidth="1"/>
    <col min="1044" max="1044" width="11.69921875" style="2" customWidth="1"/>
    <col min="1045" max="1280" width="9" style="2"/>
    <col min="1281" max="1281" width="10.8984375" style="2" customWidth="1"/>
    <col min="1282" max="1299" width="11.59765625" style="2" customWidth="1"/>
    <col min="1300" max="1300" width="11.69921875" style="2" customWidth="1"/>
    <col min="1301" max="1536" width="9" style="2"/>
    <col min="1537" max="1537" width="10.8984375" style="2" customWidth="1"/>
    <col min="1538" max="1555" width="11.59765625" style="2" customWidth="1"/>
    <col min="1556" max="1556" width="11.69921875" style="2" customWidth="1"/>
    <col min="1557" max="1792" width="9" style="2"/>
    <col min="1793" max="1793" width="10.8984375" style="2" customWidth="1"/>
    <col min="1794" max="1811" width="11.59765625" style="2" customWidth="1"/>
    <col min="1812" max="1812" width="11.69921875" style="2" customWidth="1"/>
    <col min="1813" max="2048" width="9" style="2"/>
    <col min="2049" max="2049" width="10.8984375" style="2" customWidth="1"/>
    <col min="2050" max="2067" width="11.59765625" style="2" customWidth="1"/>
    <col min="2068" max="2068" width="11.69921875" style="2" customWidth="1"/>
    <col min="2069" max="2304" width="9" style="2"/>
    <col min="2305" max="2305" width="10.8984375" style="2" customWidth="1"/>
    <col min="2306" max="2323" width="11.59765625" style="2" customWidth="1"/>
    <col min="2324" max="2324" width="11.69921875" style="2" customWidth="1"/>
    <col min="2325" max="2560" width="9" style="2"/>
    <col min="2561" max="2561" width="10.8984375" style="2" customWidth="1"/>
    <col min="2562" max="2579" width="11.59765625" style="2" customWidth="1"/>
    <col min="2580" max="2580" width="11.69921875" style="2" customWidth="1"/>
    <col min="2581" max="2816" width="9" style="2"/>
    <col min="2817" max="2817" width="10.8984375" style="2" customWidth="1"/>
    <col min="2818" max="2835" width="11.59765625" style="2" customWidth="1"/>
    <col min="2836" max="2836" width="11.69921875" style="2" customWidth="1"/>
    <col min="2837" max="3072" width="9" style="2"/>
    <col min="3073" max="3073" width="10.8984375" style="2" customWidth="1"/>
    <col min="3074" max="3091" width="11.59765625" style="2" customWidth="1"/>
    <col min="3092" max="3092" width="11.69921875" style="2" customWidth="1"/>
    <col min="3093" max="3328" width="9" style="2"/>
    <col min="3329" max="3329" width="10.8984375" style="2" customWidth="1"/>
    <col min="3330" max="3347" width="11.59765625" style="2" customWidth="1"/>
    <col min="3348" max="3348" width="11.69921875" style="2" customWidth="1"/>
    <col min="3349" max="3584" width="9" style="2"/>
    <col min="3585" max="3585" width="10.8984375" style="2" customWidth="1"/>
    <col min="3586" max="3603" width="11.59765625" style="2" customWidth="1"/>
    <col min="3604" max="3604" width="11.69921875" style="2" customWidth="1"/>
    <col min="3605" max="3840" width="9" style="2"/>
    <col min="3841" max="3841" width="10.8984375" style="2" customWidth="1"/>
    <col min="3842" max="3859" width="11.59765625" style="2" customWidth="1"/>
    <col min="3860" max="3860" width="11.69921875" style="2" customWidth="1"/>
    <col min="3861" max="4096" width="9" style="2"/>
    <col min="4097" max="4097" width="10.8984375" style="2" customWidth="1"/>
    <col min="4098" max="4115" width="11.59765625" style="2" customWidth="1"/>
    <col min="4116" max="4116" width="11.69921875" style="2" customWidth="1"/>
    <col min="4117" max="4352" width="9" style="2"/>
    <col min="4353" max="4353" width="10.8984375" style="2" customWidth="1"/>
    <col min="4354" max="4371" width="11.59765625" style="2" customWidth="1"/>
    <col min="4372" max="4372" width="11.69921875" style="2" customWidth="1"/>
    <col min="4373" max="4608" width="9" style="2"/>
    <col min="4609" max="4609" width="10.8984375" style="2" customWidth="1"/>
    <col min="4610" max="4627" width="11.59765625" style="2" customWidth="1"/>
    <col min="4628" max="4628" width="11.69921875" style="2" customWidth="1"/>
    <col min="4629" max="4864" width="9" style="2"/>
    <col min="4865" max="4865" width="10.8984375" style="2" customWidth="1"/>
    <col min="4866" max="4883" width="11.59765625" style="2" customWidth="1"/>
    <col min="4884" max="4884" width="11.69921875" style="2" customWidth="1"/>
    <col min="4885" max="5120" width="9" style="2"/>
    <col min="5121" max="5121" width="10.8984375" style="2" customWidth="1"/>
    <col min="5122" max="5139" width="11.59765625" style="2" customWidth="1"/>
    <col min="5140" max="5140" width="11.69921875" style="2" customWidth="1"/>
    <col min="5141" max="5376" width="9" style="2"/>
    <col min="5377" max="5377" width="10.8984375" style="2" customWidth="1"/>
    <col min="5378" max="5395" width="11.59765625" style="2" customWidth="1"/>
    <col min="5396" max="5396" width="11.69921875" style="2" customWidth="1"/>
    <col min="5397" max="5632" width="9" style="2"/>
    <col min="5633" max="5633" width="10.8984375" style="2" customWidth="1"/>
    <col min="5634" max="5651" width="11.59765625" style="2" customWidth="1"/>
    <col min="5652" max="5652" width="11.69921875" style="2" customWidth="1"/>
    <col min="5653" max="5888" width="9" style="2"/>
    <col min="5889" max="5889" width="10.8984375" style="2" customWidth="1"/>
    <col min="5890" max="5907" width="11.59765625" style="2" customWidth="1"/>
    <col min="5908" max="5908" width="11.69921875" style="2" customWidth="1"/>
    <col min="5909" max="6144" width="9" style="2"/>
    <col min="6145" max="6145" width="10.8984375" style="2" customWidth="1"/>
    <col min="6146" max="6163" width="11.59765625" style="2" customWidth="1"/>
    <col min="6164" max="6164" width="11.69921875" style="2" customWidth="1"/>
    <col min="6165" max="6400" width="9" style="2"/>
    <col min="6401" max="6401" width="10.8984375" style="2" customWidth="1"/>
    <col min="6402" max="6419" width="11.59765625" style="2" customWidth="1"/>
    <col min="6420" max="6420" width="11.69921875" style="2" customWidth="1"/>
    <col min="6421" max="6656" width="9" style="2"/>
    <col min="6657" max="6657" width="10.8984375" style="2" customWidth="1"/>
    <col min="6658" max="6675" width="11.59765625" style="2" customWidth="1"/>
    <col min="6676" max="6676" width="11.69921875" style="2" customWidth="1"/>
    <col min="6677" max="6912" width="9" style="2"/>
    <col min="6913" max="6913" width="10.8984375" style="2" customWidth="1"/>
    <col min="6914" max="6931" width="11.59765625" style="2" customWidth="1"/>
    <col min="6932" max="6932" width="11.69921875" style="2" customWidth="1"/>
    <col min="6933" max="7168" width="9" style="2"/>
    <col min="7169" max="7169" width="10.8984375" style="2" customWidth="1"/>
    <col min="7170" max="7187" width="11.59765625" style="2" customWidth="1"/>
    <col min="7188" max="7188" width="11.69921875" style="2" customWidth="1"/>
    <col min="7189" max="7424" width="9" style="2"/>
    <col min="7425" max="7425" width="10.8984375" style="2" customWidth="1"/>
    <col min="7426" max="7443" width="11.59765625" style="2" customWidth="1"/>
    <col min="7444" max="7444" width="11.69921875" style="2" customWidth="1"/>
    <col min="7445" max="7680" width="9" style="2"/>
    <col min="7681" max="7681" width="10.8984375" style="2" customWidth="1"/>
    <col min="7682" max="7699" width="11.59765625" style="2" customWidth="1"/>
    <col min="7700" max="7700" width="11.69921875" style="2" customWidth="1"/>
    <col min="7701" max="7936" width="9" style="2"/>
    <col min="7937" max="7937" width="10.8984375" style="2" customWidth="1"/>
    <col min="7938" max="7955" width="11.59765625" style="2" customWidth="1"/>
    <col min="7956" max="7956" width="11.69921875" style="2" customWidth="1"/>
    <col min="7957" max="8192" width="9" style="2"/>
    <col min="8193" max="8193" width="10.8984375" style="2" customWidth="1"/>
    <col min="8194" max="8211" width="11.59765625" style="2" customWidth="1"/>
    <col min="8212" max="8212" width="11.69921875" style="2" customWidth="1"/>
    <col min="8213" max="8448" width="9" style="2"/>
    <col min="8449" max="8449" width="10.8984375" style="2" customWidth="1"/>
    <col min="8450" max="8467" width="11.59765625" style="2" customWidth="1"/>
    <col min="8468" max="8468" width="11.69921875" style="2" customWidth="1"/>
    <col min="8469" max="8704" width="9" style="2"/>
    <col min="8705" max="8705" width="10.8984375" style="2" customWidth="1"/>
    <col min="8706" max="8723" width="11.59765625" style="2" customWidth="1"/>
    <col min="8724" max="8724" width="11.69921875" style="2" customWidth="1"/>
    <col min="8725" max="8960" width="9" style="2"/>
    <col min="8961" max="8961" width="10.8984375" style="2" customWidth="1"/>
    <col min="8962" max="8979" width="11.59765625" style="2" customWidth="1"/>
    <col min="8980" max="8980" width="11.69921875" style="2" customWidth="1"/>
    <col min="8981" max="9216" width="9" style="2"/>
    <col min="9217" max="9217" width="10.8984375" style="2" customWidth="1"/>
    <col min="9218" max="9235" width="11.59765625" style="2" customWidth="1"/>
    <col min="9236" max="9236" width="11.69921875" style="2" customWidth="1"/>
    <col min="9237" max="9472" width="9" style="2"/>
    <col min="9473" max="9473" width="10.8984375" style="2" customWidth="1"/>
    <col min="9474" max="9491" width="11.59765625" style="2" customWidth="1"/>
    <col min="9492" max="9492" width="11.69921875" style="2" customWidth="1"/>
    <col min="9493" max="9728" width="9" style="2"/>
    <col min="9729" max="9729" width="10.8984375" style="2" customWidth="1"/>
    <col min="9730" max="9747" width="11.59765625" style="2" customWidth="1"/>
    <col min="9748" max="9748" width="11.69921875" style="2" customWidth="1"/>
    <col min="9749" max="9984" width="9" style="2"/>
    <col min="9985" max="9985" width="10.8984375" style="2" customWidth="1"/>
    <col min="9986" max="10003" width="11.59765625" style="2" customWidth="1"/>
    <col min="10004" max="10004" width="11.69921875" style="2" customWidth="1"/>
    <col min="10005" max="10240" width="9" style="2"/>
    <col min="10241" max="10241" width="10.8984375" style="2" customWidth="1"/>
    <col min="10242" max="10259" width="11.59765625" style="2" customWidth="1"/>
    <col min="10260" max="10260" width="11.69921875" style="2" customWidth="1"/>
    <col min="10261" max="10496" width="9" style="2"/>
    <col min="10497" max="10497" width="10.8984375" style="2" customWidth="1"/>
    <col min="10498" max="10515" width="11.59765625" style="2" customWidth="1"/>
    <col min="10516" max="10516" width="11.69921875" style="2" customWidth="1"/>
    <col min="10517" max="10752" width="9" style="2"/>
    <col min="10753" max="10753" width="10.8984375" style="2" customWidth="1"/>
    <col min="10754" max="10771" width="11.59765625" style="2" customWidth="1"/>
    <col min="10772" max="10772" width="11.69921875" style="2" customWidth="1"/>
    <col min="10773" max="11008" width="9" style="2"/>
    <col min="11009" max="11009" width="10.8984375" style="2" customWidth="1"/>
    <col min="11010" max="11027" width="11.59765625" style="2" customWidth="1"/>
    <col min="11028" max="11028" width="11.69921875" style="2" customWidth="1"/>
    <col min="11029" max="11264" width="9" style="2"/>
    <col min="11265" max="11265" width="10.8984375" style="2" customWidth="1"/>
    <col min="11266" max="11283" width="11.59765625" style="2" customWidth="1"/>
    <col min="11284" max="11284" width="11.69921875" style="2" customWidth="1"/>
    <col min="11285" max="11520" width="9" style="2"/>
    <col min="11521" max="11521" width="10.8984375" style="2" customWidth="1"/>
    <col min="11522" max="11539" width="11.59765625" style="2" customWidth="1"/>
    <col min="11540" max="11540" width="11.69921875" style="2" customWidth="1"/>
    <col min="11541" max="11776" width="9" style="2"/>
    <col min="11777" max="11777" width="10.8984375" style="2" customWidth="1"/>
    <col min="11778" max="11795" width="11.59765625" style="2" customWidth="1"/>
    <col min="11796" max="11796" width="11.69921875" style="2" customWidth="1"/>
    <col min="11797" max="12032" width="9" style="2"/>
    <col min="12033" max="12033" width="10.8984375" style="2" customWidth="1"/>
    <col min="12034" max="12051" width="11.59765625" style="2" customWidth="1"/>
    <col min="12052" max="12052" width="11.69921875" style="2" customWidth="1"/>
    <col min="12053" max="12288" width="9" style="2"/>
    <col min="12289" max="12289" width="10.8984375" style="2" customWidth="1"/>
    <col min="12290" max="12307" width="11.59765625" style="2" customWidth="1"/>
    <col min="12308" max="12308" width="11.69921875" style="2" customWidth="1"/>
    <col min="12309" max="12544" width="9" style="2"/>
    <col min="12545" max="12545" width="10.8984375" style="2" customWidth="1"/>
    <col min="12546" max="12563" width="11.59765625" style="2" customWidth="1"/>
    <col min="12564" max="12564" width="11.69921875" style="2" customWidth="1"/>
    <col min="12565" max="12800" width="9" style="2"/>
    <col min="12801" max="12801" width="10.8984375" style="2" customWidth="1"/>
    <col min="12802" max="12819" width="11.59765625" style="2" customWidth="1"/>
    <col min="12820" max="12820" width="11.69921875" style="2" customWidth="1"/>
    <col min="12821" max="13056" width="9" style="2"/>
    <col min="13057" max="13057" width="10.8984375" style="2" customWidth="1"/>
    <col min="13058" max="13075" width="11.59765625" style="2" customWidth="1"/>
    <col min="13076" max="13076" width="11.69921875" style="2" customWidth="1"/>
    <col min="13077" max="13312" width="9" style="2"/>
    <col min="13313" max="13313" width="10.8984375" style="2" customWidth="1"/>
    <col min="13314" max="13331" width="11.59765625" style="2" customWidth="1"/>
    <col min="13332" max="13332" width="11.69921875" style="2" customWidth="1"/>
    <col min="13333" max="13568" width="9" style="2"/>
    <col min="13569" max="13569" width="10.8984375" style="2" customWidth="1"/>
    <col min="13570" max="13587" width="11.59765625" style="2" customWidth="1"/>
    <col min="13588" max="13588" width="11.69921875" style="2" customWidth="1"/>
    <col min="13589" max="13824" width="9" style="2"/>
    <col min="13825" max="13825" width="10.8984375" style="2" customWidth="1"/>
    <col min="13826" max="13843" width="11.59765625" style="2" customWidth="1"/>
    <col min="13844" max="13844" width="11.69921875" style="2" customWidth="1"/>
    <col min="13845" max="14080" width="9" style="2"/>
    <col min="14081" max="14081" width="10.8984375" style="2" customWidth="1"/>
    <col min="14082" max="14099" width="11.59765625" style="2" customWidth="1"/>
    <col min="14100" max="14100" width="11.69921875" style="2" customWidth="1"/>
    <col min="14101" max="14336" width="9" style="2"/>
    <col min="14337" max="14337" width="10.8984375" style="2" customWidth="1"/>
    <col min="14338" max="14355" width="11.59765625" style="2" customWidth="1"/>
    <col min="14356" max="14356" width="11.69921875" style="2" customWidth="1"/>
    <col min="14357" max="14592" width="9" style="2"/>
    <col min="14593" max="14593" width="10.8984375" style="2" customWidth="1"/>
    <col min="14594" max="14611" width="11.59765625" style="2" customWidth="1"/>
    <col min="14612" max="14612" width="11.69921875" style="2" customWidth="1"/>
    <col min="14613" max="14848" width="9" style="2"/>
    <col min="14849" max="14849" width="10.8984375" style="2" customWidth="1"/>
    <col min="14850" max="14867" width="11.59765625" style="2" customWidth="1"/>
    <col min="14868" max="14868" width="11.69921875" style="2" customWidth="1"/>
    <col min="14869" max="15104" width="9" style="2"/>
    <col min="15105" max="15105" width="10.8984375" style="2" customWidth="1"/>
    <col min="15106" max="15123" width="11.59765625" style="2" customWidth="1"/>
    <col min="15124" max="15124" width="11.69921875" style="2" customWidth="1"/>
    <col min="15125" max="15360" width="9" style="2"/>
    <col min="15361" max="15361" width="10.8984375" style="2" customWidth="1"/>
    <col min="15362" max="15379" width="11.59765625" style="2" customWidth="1"/>
    <col min="15380" max="15380" width="11.69921875" style="2" customWidth="1"/>
    <col min="15381" max="15616" width="9" style="2"/>
    <col min="15617" max="15617" width="10.8984375" style="2" customWidth="1"/>
    <col min="15618" max="15635" width="11.59765625" style="2" customWidth="1"/>
    <col min="15636" max="15636" width="11.69921875" style="2" customWidth="1"/>
    <col min="15637" max="15872" width="9" style="2"/>
    <col min="15873" max="15873" width="10.8984375" style="2" customWidth="1"/>
    <col min="15874" max="15891" width="11.59765625" style="2" customWidth="1"/>
    <col min="15892" max="15892" width="11.69921875" style="2" customWidth="1"/>
    <col min="15893" max="16128" width="9" style="2"/>
    <col min="16129" max="16129" width="10.8984375" style="2" customWidth="1"/>
    <col min="16130" max="16147" width="11.59765625" style="2" customWidth="1"/>
    <col min="16148" max="16148" width="11.69921875" style="2" customWidth="1"/>
    <col min="16149" max="16384" width="9" style="2"/>
  </cols>
  <sheetData>
    <row r="1" spans="1:20" ht="19.2" x14ac:dyDescent="0.25">
      <c r="A1" s="1" t="s">
        <v>64</v>
      </c>
    </row>
    <row r="2" spans="1:20" ht="13.8" thickBot="1" x14ac:dyDescent="0.25">
      <c r="T2" s="4" t="s">
        <v>65</v>
      </c>
    </row>
    <row r="3" spans="1:20" ht="13.8" thickTop="1" x14ac:dyDescent="0.2">
      <c r="A3" s="214" t="s">
        <v>66</v>
      </c>
      <c r="B3" s="203" t="s">
        <v>67</v>
      </c>
      <c r="C3" s="215" t="s">
        <v>68</v>
      </c>
      <c r="D3" s="216"/>
      <c r="E3" s="216"/>
      <c r="F3" s="216"/>
      <c r="G3" s="216"/>
      <c r="H3" s="216"/>
      <c r="I3" s="216"/>
      <c r="J3" s="216"/>
      <c r="K3" s="216"/>
      <c r="L3" s="26"/>
      <c r="M3" s="26"/>
      <c r="N3" s="26"/>
      <c r="O3" s="26"/>
      <c r="P3" s="27"/>
      <c r="Q3" s="215" t="s">
        <v>69</v>
      </c>
      <c r="R3" s="216"/>
      <c r="S3" s="216"/>
      <c r="T3" s="28"/>
    </row>
    <row r="4" spans="1:20" ht="13.5" customHeight="1" x14ac:dyDescent="0.2">
      <c r="A4" s="188"/>
      <c r="B4" s="201"/>
      <c r="C4" s="217" t="s">
        <v>70</v>
      </c>
      <c r="D4" s="217" t="s">
        <v>71</v>
      </c>
      <c r="E4" s="29" t="s">
        <v>72</v>
      </c>
      <c r="F4" s="30" t="s">
        <v>73</v>
      </c>
      <c r="G4" s="29" t="s">
        <v>74</v>
      </c>
      <c r="H4" s="218" t="s">
        <v>75</v>
      </c>
      <c r="I4" s="218" t="s">
        <v>76</v>
      </c>
      <c r="J4" s="218" t="s">
        <v>77</v>
      </c>
      <c r="K4" s="211" t="s">
        <v>78</v>
      </c>
      <c r="L4" s="211" t="s">
        <v>79</v>
      </c>
      <c r="M4" s="212" t="s">
        <v>80</v>
      </c>
      <c r="N4" s="211" t="s">
        <v>81</v>
      </c>
      <c r="O4" s="211" t="s">
        <v>82</v>
      </c>
      <c r="P4" s="211" t="s">
        <v>83</v>
      </c>
      <c r="Q4" s="30" t="s">
        <v>73</v>
      </c>
      <c r="R4" s="194" t="s">
        <v>75</v>
      </c>
      <c r="S4" s="221" t="s">
        <v>78</v>
      </c>
      <c r="T4" s="205" t="s">
        <v>84</v>
      </c>
    </row>
    <row r="5" spans="1:20" x14ac:dyDescent="0.2">
      <c r="A5" s="188"/>
      <c r="B5" s="201"/>
      <c r="C5" s="187"/>
      <c r="D5" s="187"/>
      <c r="E5" s="208" t="s">
        <v>85</v>
      </c>
      <c r="F5" s="208" t="s">
        <v>86</v>
      </c>
      <c r="G5" s="208" t="s">
        <v>87</v>
      </c>
      <c r="H5" s="187"/>
      <c r="I5" s="187"/>
      <c r="J5" s="187"/>
      <c r="K5" s="219"/>
      <c r="L5" s="202"/>
      <c r="M5" s="201"/>
      <c r="N5" s="202"/>
      <c r="O5" s="202"/>
      <c r="P5" s="202"/>
      <c r="Q5" s="208" t="s">
        <v>86</v>
      </c>
      <c r="R5" s="202"/>
      <c r="S5" s="222"/>
      <c r="T5" s="206"/>
    </row>
    <row r="6" spans="1:20" x14ac:dyDescent="0.2">
      <c r="A6" s="190"/>
      <c r="B6" s="213"/>
      <c r="C6" s="189"/>
      <c r="D6" s="189"/>
      <c r="E6" s="209"/>
      <c r="F6" s="210"/>
      <c r="G6" s="209"/>
      <c r="H6" s="189"/>
      <c r="I6" s="189"/>
      <c r="J6" s="189"/>
      <c r="K6" s="220"/>
      <c r="L6" s="195"/>
      <c r="M6" s="213"/>
      <c r="N6" s="195"/>
      <c r="O6" s="195"/>
      <c r="P6" s="195"/>
      <c r="Q6" s="210"/>
      <c r="R6" s="195"/>
      <c r="S6" s="223"/>
      <c r="T6" s="207"/>
    </row>
    <row r="7" spans="1:20" ht="13.5" customHeight="1" x14ac:dyDescent="0.2">
      <c r="A7" s="14" t="s">
        <v>88</v>
      </c>
      <c r="B7" s="31">
        <v>16290</v>
      </c>
      <c r="C7" s="31">
        <v>2849</v>
      </c>
      <c r="D7" s="31"/>
      <c r="E7" s="31">
        <v>5949</v>
      </c>
      <c r="F7" s="31">
        <v>8</v>
      </c>
      <c r="G7" s="31"/>
      <c r="H7" s="31">
        <v>4600</v>
      </c>
      <c r="I7" s="31">
        <v>1487</v>
      </c>
      <c r="J7" s="32">
        <v>1397</v>
      </c>
      <c r="K7" s="32" t="s">
        <v>89</v>
      </c>
      <c r="L7" s="32" t="s">
        <v>89</v>
      </c>
      <c r="M7" s="32" t="s">
        <v>89</v>
      </c>
      <c r="N7" s="32" t="s">
        <v>89</v>
      </c>
      <c r="O7" s="32" t="s">
        <v>89</v>
      </c>
      <c r="P7" s="32" t="s">
        <v>89</v>
      </c>
      <c r="Q7" s="32" t="s">
        <v>89</v>
      </c>
      <c r="R7" s="32" t="s">
        <v>89</v>
      </c>
      <c r="S7" s="32" t="s">
        <v>89</v>
      </c>
      <c r="T7" s="32" t="s">
        <v>89</v>
      </c>
    </row>
    <row r="8" spans="1:20" x14ac:dyDescent="0.2">
      <c r="A8" s="14">
        <v>17</v>
      </c>
      <c r="B8" s="31">
        <v>13957</v>
      </c>
      <c r="C8" s="31">
        <v>2924</v>
      </c>
      <c r="D8" s="31"/>
      <c r="E8" s="31">
        <v>4682</v>
      </c>
      <c r="F8" s="32" t="s">
        <v>89</v>
      </c>
      <c r="G8" s="32"/>
      <c r="H8" s="31">
        <v>1110</v>
      </c>
      <c r="I8" s="31">
        <v>1537</v>
      </c>
      <c r="J8" s="32">
        <v>1584</v>
      </c>
      <c r="K8" s="32" t="s">
        <v>89</v>
      </c>
      <c r="L8" s="32" t="s">
        <v>89</v>
      </c>
      <c r="M8" s="32" t="s">
        <v>89</v>
      </c>
      <c r="N8" s="32" t="s">
        <v>89</v>
      </c>
      <c r="O8" s="32" t="s">
        <v>89</v>
      </c>
      <c r="P8" s="32" t="s">
        <v>89</v>
      </c>
      <c r="Q8" s="32">
        <v>1318</v>
      </c>
      <c r="R8" s="32">
        <v>802</v>
      </c>
      <c r="S8" s="32" t="s">
        <v>89</v>
      </c>
      <c r="T8" s="32" t="s">
        <v>89</v>
      </c>
    </row>
    <row r="9" spans="1:20" x14ac:dyDescent="0.2">
      <c r="A9" s="14">
        <v>18</v>
      </c>
      <c r="B9" s="31">
        <v>12997</v>
      </c>
      <c r="C9" s="31">
        <v>2937</v>
      </c>
      <c r="D9" s="31"/>
      <c r="E9" s="31">
        <v>5717</v>
      </c>
      <c r="F9" s="32" t="s">
        <v>89</v>
      </c>
      <c r="G9" s="32"/>
      <c r="H9" s="31">
        <v>32</v>
      </c>
      <c r="I9" s="31">
        <v>16</v>
      </c>
      <c r="J9" s="32">
        <v>57</v>
      </c>
      <c r="K9" s="32">
        <v>2916</v>
      </c>
      <c r="L9" s="32" t="s">
        <v>89</v>
      </c>
      <c r="M9" s="32" t="s">
        <v>89</v>
      </c>
      <c r="N9" s="32" t="s">
        <v>89</v>
      </c>
      <c r="O9" s="32" t="s">
        <v>89</v>
      </c>
      <c r="P9" s="32" t="s">
        <v>89</v>
      </c>
      <c r="Q9" s="32">
        <v>1322</v>
      </c>
      <c r="R9" s="32" t="s">
        <v>89</v>
      </c>
      <c r="S9" s="32" t="s">
        <v>89</v>
      </c>
      <c r="T9" s="32" t="s">
        <v>89</v>
      </c>
    </row>
    <row r="10" spans="1:20" x14ac:dyDescent="0.2">
      <c r="A10" s="14">
        <v>19</v>
      </c>
      <c r="B10" s="31">
        <v>13256</v>
      </c>
      <c r="C10" s="31">
        <v>2849</v>
      </c>
      <c r="D10" s="31"/>
      <c r="E10" s="31">
        <v>6014</v>
      </c>
      <c r="F10" s="32" t="s">
        <v>89</v>
      </c>
      <c r="G10" s="32"/>
      <c r="H10" s="31">
        <v>272</v>
      </c>
      <c r="I10" s="31">
        <v>1</v>
      </c>
      <c r="J10" s="32">
        <v>18</v>
      </c>
      <c r="K10" s="32">
        <v>2843</v>
      </c>
      <c r="L10" s="32" t="s">
        <v>89</v>
      </c>
      <c r="M10" s="32" t="s">
        <v>89</v>
      </c>
      <c r="N10" s="32" t="s">
        <v>89</v>
      </c>
      <c r="O10" s="32" t="s">
        <v>89</v>
      </c>
      <c r="P10" s="32" t="s">
        <v>89</v>
      </c>
      <c r="Q10" s="32">
        <v>1241</v>
      </c>
      <c r="R10" s="32">
        <v>18</v>
      </c>
      <c r="S10" s="32" t="s">
        <v>89</v>
      </c>
      <c r="T10" s="32" t="s">
        <v>89</v>
      </c>
    </row>
    <row r="11" spans="1:20" x14ac:dyDescent="0.2">
      <c r="A11" s="14">
        <v>20</v>
      </c>
      <c r="B11" s="31">
        <v>16727</v>
      </c>
      <c r="C11" s="31">
        <v>2888</v>
      </c>
      <c r="D11" s="31"/>
      <c r="E11" s="31">
        <v>6014</v>
      </c>
      <c r="F11" s="32" t="s">
        <v>89</v>
      </c>
      <c r="G11" s="32"/>
      <c r="H11" s="31">
        <v>899</v>
      </c>
      <c r="I11" s="32" t="s">
        <v>90</v>
      </c>
      <c r="J11" s="32">
        <v>4</v>
      </c>
      <c r="K11" s="32">
        <v>2924</v>
      </c>
      <c r="L11" s="32" t="s">
        <v>89</v>
      </c>
      <c r="M11" s="32" t="s">
        <v>89</v>
      </c>
      <c r="N11" s="32" t="s">
        <v>89</v>
      </c>
      <c r="O11" s="32" t="s">
        <v>89</v>
      </c>
      <c r="P11" s="32" t="s">
        <v>89</v>
      </c>
      <c r="Q11" s="32">
        <v>1357</v>
      </c>
      <c r="R11" s="32">
        <v>28</v>
      </c>
      <c r="S11" s="33">
        <v>2613</v>
      </c>
      <c r="T11" s="32" t="s">
        <v>89</v>
      </c>
    </row>
    <row r="12" spans="1:20" x14ac:dyDescent="0.2">
      <c r="A12" s="14">
        <v>21</v>
      </c>
      <c r="B12" s="31">
        <v>17727</v>
      </c>
      <c r="C12" s="31">
        <v>2591</v>
      </c>
      <c r="D12" s="31"/>
      <c r="E12" s="31">
        <v>6058</v>
      </c>
      <c r="F12" s="32" t="s">
        <v>89</v>
      </c>
      <c r="G12" s="32"/>
      <c r="H12" s="31">
        <v>2013</v>
      </c>
      <c r="I12" s="31">
        <v>1</v>
      </c>
      <c r="J12" s="32">
        <v>1</v>
      </c>
      <c r="K12" s="32">
        <v>2790</v>
      </c>
      <c r="L12" s="32" t="s">
        <v>89</v>
      </c>
      <c r="M12" s="32" t="s">
        <v>89</v>
      </c>
      <c r="N12" s="32" t="s">
        <v>89</v>
      </c>
      <c r="O12" s="32" t="s">
        <v>89</v>
      </c>
      <c r="P12" s="32" t="s">
        <v>89</v>
      </c>
      <c r="Q12" s="32">
        <v>1387</v>
      </c>
      <c r="R12" s="32">
        <v>63</v>
      </c>
      <c r="S12" s="32">
        <v>2823</v>
      </c>
      <c r="T12" s="32" t="s">
        <v>89</v>
      </c>
    </row>
    <row r="13" spans="1:20" x14ac:dyDescent="0.2">
      <c r="A13" s="14">
        <v>22</v>
      </c>
      <c r="B13" s="31">
        <v>21390</v>
      </c>
      <c r="C13" s="31">
        <v>2850</v>
      </c>
      <c r="D13" s="31"/>
      <c r="E13" s="31">
        <v>5914</v>
      </c>
      <c r="F13" s="32" t="s">
        <v>89</v>
      </c>
      <c r="G13" s="32"/>
      <c r="H13" s="31">
        <v>5502</v>
      </c>
      <c r="I13" s="32" t="s">
        <v>90</v>
      </c>
      <c r="J13" s="32">
        <v>2</v>
      </c>
      <c r="K13" s="32">
        <v>2757</v>
      </c>
      <c r="L13" s="32" t="s">
        <v>89</v>
      </c>
      <c r="M13" s="32" t="s">
        <v>89</v>
      </c>
      <c r="N13" s="32" t="s">
        <v>89</v>
      </c>
      <c r="O13" s="32" t="s">
        <v>89</v>
      </c>
      <c r="P13" s="32" t="s">
        <v>89</v>
      </c>
      <c r="Q13" s="32">
        <v>1404</v>
      </c>
      <c r="R13" s="32">
        <v>115</v>
      </c>
      <c r="S13" s="32">
        <v>2846</v>
      </c>
      <c r="T13" s="32" t="s">
        <v>89</v>
      </c>
    </row>
    <row r="14" spans="1:20" x14ac:dyDescent="0.2">
      <c r="A14" s="14">
        <v>23</v>
      </c>
      <c r="B14" s="31">
        <v>25257</v>
      </c>
      <c r="C14" s="31">
        <v>2594</v>
      </c>
      <c r="D14" s="31"/>
      <c r="E14" s="31">
        <v>5797</v>
      </c>
      <c r="F14" s="32" t="s">
        <v>90</v>
      </c>
      <c r="G14" s="32"/>
      <c r="H14" s="31">
        <v>5052</v>
      </c>
      <c r="I14" s="32" t="s">
        <v>90</v>
      </c>
      <c r="J14" s="32">
        <v>1</v>
      </c>
      <c r="K14" s="32">
        <v>2808</v>
      </c>
      <c r="L14" s="32" t="s">
        <v>89</v>
      </c>
      <c r="M14" s="32" t="s">
        <v>89</v>
      </c>
      <c r="N14" s="32" t="s">
        <v>89</v>
      </c>
      <c r="O14" s="32" t="s">
        <v>89</v>
      </c>
      <c r="P14" s="32" t="s">
        <v>89</v>
      </c>
      <c r="Q14" s="32">
        <v>1452</v>
      </c>
      <c r="R14" s="32">
        <v>4625</v>
      </c>
      <c r="S14" s="33">
        <v>2928</v>
      </c>
      <c r="T14" s="32" t="s">
        <v>89</v>
      </c>
    </row>
    <row r="15" spans="1:20" x14ac:dyDescent="0.2">
      <c r="A15" s="14">
        <v>24</v>
      </c>
      <c r="B15" s="34">
        <v>21259</v>
      </c>
      <c r="C15" s="31">
        <v>1054</v>
      </c>
      <c r="D15" s="31">
        <v>4636</v>
      </c>
      <c r="E15" s="31">
        <v>4944</v>
      </c>
      <c r="F15" s="32" t="s">
        <v>90</v>
      </c>
      <c r="G15" s="32">
        <v>897</v>
      </c>
      <c r="H15" s="31">
        <v>4604</v>
      </c>
      <c r="I15" s="32" t="s">
        <v>90</v>
      </c>
      <c r="J15" s="32" t="s">
        <v>90</v>
      </c>
      <c r="K15" s="32">
        <v>2775</v>
      </c>
      <c r="L15" s="33" t="s">
        <v>91</v>
      </c>
      <c r="M15" s="33" t="s">
        <v>91</v>
      </c>
      <c r="N15" s="33" t="s">
        <v>91</v>
      </c>
      <c r="O15" s="33" t="s">
        <v>91</v>
      </c>
      <c r="P15" s="33" t="s">
        <v>91</v>
      </c>
      <c r="Q15" s="32">
        <v>1369</v>
      </c>
      <c r="R15" s="32">
        <v>3517</v>
      </c>
      <c r="S15" s="33">
        <v>2979</v>
      </c>
      <c r="T15" s="33" t="s">
        <v>91</v>
      </c>
    </row>
    <row r="16" spans="1:20" x14ac:dyDescent="0.2">
      <c r="A16" s="14">
        <v>25</v>
      </c>
      <c r="B16" s="31">
        <v>29903</v>
      </c>
      <c r="C16" s="32" t="s">
        <v>89</v>
      </c>
      <c r="D16" s="32">
        <v>2135</v>
      </c>
      <c r="E16" s="31">
        <v>1645</v>
      </c>
      <c r="F16" s="32" t="s">
        <v>90</v>
      </c>
      <c r="G16" s="32">
        <v>4507</v>
      </c>
      <c r="H16" s="31">
        <v>3395</v>
      </c>
      <c r="I16" s="32" t="s">
        <v>90</v>
      </c>
      <c r="J16" s="32" t="s">
        <v>90</v>
      </c>
      <c r="K16" s="32">
        <v>2733</v>
      </c>
      <c r="L16" s="32">
        <v>6255</v>
      </c>
      <c r="M16" s="32">
        <v>6066</v>
      </c>
      <c r="N16" s="32" t="s">
        <v>91</v>
      </c>
      <c r="O16" s="33" t="s">
        <v>91</v>
      </c>
      <c r="P16" s="33" t="s">
        <v>91</v>
      </c>
      <c r="Q16" s="32">
        <v>1212</v>
      </c>
      <c r="R16" s="32">
        <v>1734</v>
      </c>
      <c r="S16" s="32" t="s">
        <v>89</v>
      </c>
      <c r="T16" s="32">
        <v>221</v>
      </c>
    </row>
    <row r="17" spans="1:20" x14ac:dyDescent="0.2">
      <c r="A17" s="14">
        <v>26</v>
      </c>
      <c r="B17" s="34">
        <v>29634</v>
      </c>
      <c r="C17" s="32" t="s">
        <v>89</v>
      </c>
      <c r="D17" s="31">
        <v>732</v>
      </c>
      <c r="E17" s="31">
        <v>379</v>
      </c>
      <c r="F17" s="32" t="s">
        <v>90</v>
      </c>
      <c r="G17" s="32">
        <v>5204</v>
      </c>
      <c r="H17" s="31">
        <v>4234</v>
      </c>
      <c r="I17" s="32" t="s">
        <v>90</v>
      </c>
      <c r="J17" s="32" t="s">
        <v>90</v>
      </c>
      <c r="K17" s="32">
        <v>2702</v>
      </c>
      <c r="L17" s="32">
        <v>5347</v>
      </c>
      <c r="M17" s="32">
        <v>5314</v>
      </c>
      <c r="N17" s="32">
        <v>3076</v>
      </c>
      <c r="O17" s="33" t="s">
        <v>91</v>
      </c>
      <c r="P17" s="33" t="s">
        <v>91</v>
      </c>
      <c r="Q17" s="32">
        <v>1313</v>
      </c>
      <c r="R17" s="32">
        <v>1322</v>
      </c>
      <c r="S17" s="33" t="s">
        <v>91</v>
      </c>
      <c r="T17" s="33">
        <v>11</v>
      </c>
    </row>
    <row r="18" spans="1:20" x14ac:dyDescent="0.2">
      <c r="A18" s="14">
        <v>27</v>
      </c>
      <c r="B18" s="34">
        <v>28506</v>
      </c>
      <c r="C18" s="32" t="s">
        <v>90</v>
      </c>
      <c r="D18" s="31">
        <v>160</v>
      </c>
      <c r="E18" s="31">
        <v>9</v>
      </c>
      <c r="F18" s="32" t="s">
        <v>90</v>
      </c>
      <c r="G18" s="32">
        <v>5371</v>
      </c>
      <c r="H18" s="31">
        <v>3818</v>
      </c>
      <c r="I18" s="32" t="s">
        <v>90</v>
      </c>
      <c r="J18" s="32" t="s">
        <v>90</v>
      </c>
      <c r="K18" s="32">
        <v>2588</v>
      </c>
      <c r="L18" s="32">
        <v>5351</v>
      </c>
      <c r="M18" s="32">
        <v>5356</v>
      </c>
      <c r="N18" s="32">
        <v>2835</v>
      </c>
      <c r="O18" s="33" t="s">
        <v>91</v>
      </c>
      <c r="P18" s="33" t="s">
        <v>91</v>
      </c>
      <c r="Q18" s="32">
        <v>1255</v>
      </c>
      <c r="R18" s="32">
        <v>1754</v>
      </c>
      <c r="S18" s="32" t="s">
        <v>89</v>
      </c>
      <c r="T18" s="33">
        <v>9</v>
      </c>
    </row>
    <row r="19" spans="1:20" x14ac:dyDescent="0.2">
      <c r="A19" s="14">
        <v>28</v>
      </c>
      <c r="B19" s="34">
        <v>31021</v>
      </c>
      <c r="C19" s="32" t="s">
        <v>90</v>
      </c>
      <c r="D19" s="31">
        <v>92</v>
      </c>
      <c r="E19" s="31">
        <v>1</v>
      </c>
      <c r="F19" s="32" t="s">
        <v>90</v>
      </c>
      <c r="G19" s="32">
        <v>5373</v>
      </c>
      <c r="H19" s="31">
        <v>4442</v>
      </c>
      <c r="I19" s="32" t="s">
        <v>90</v>
      </c>
      <c r="J19" s="32" t="s">
        <v>90</v>
      </c>
      <c r="K19" s="32">
        <v>2682</v>
      </c>
      <c r="L19" s="32">
        <v>5372</v>
      </c>
      <c r="M19" s="32">
        <v>5365</v>
      </c>
      <c r="N19" s="32">
        <v>2539</v>
      </c>
      <c r="O19" s="33">
        <v>2187</v>
      </c>
      <c r="P19" s="33" t="s">
        <v>91</v>
      </c>
      <c r="Q19" s="32">
        <v>1228</v>
      </c>
      <c r="R19" s="32">
        <v>1726</v>
      </c>
      <c r="S19" s="32" t="s">
        <v>90</v>
      </c>
      <c r="T19" s="33">
        <v>14</v>
      </c>
    </row>
    <row r="20" spans="1:20" x14ac:dyDescent="0.2">
      <c r="A20" s="14">
        <v>29</v>
      </c>
      <c r="B20" s="34">
        <v>31918</v>
      </c>
      <c r="C20" s="32" t="s">
        <v>90</v>
      </c>
      <c r="D20" s="31">
        <v>51</v>
      </c>
      <c r="E20" s="32" t="s">
        <v>90</v>
      </c>
      <c r="F20" s="32" t="s">
        <v>90</v>
      </c>
      <c r="G20" s="32">
        <v>5107</v>
      </c>
      <c r="H20" s="31">
        <v>4373</v>
      </c>
      <c r="I20" s="32" t="s">
        <v>90</v>
      </c>
      <c r="J20" s="32" t="s">
        <v>90</v>
      </c>
      <c r="K20" s="32">
        <v>2689</v>
      </c>
      <c r="L20" s="32">
        <v>5015</v>
      </c>
      <c r="M20" s="32">
        <v>5028</v>
      </c>
      <c r="N20" s="32">
        <v>2587</v>
      </c>
      <c r="O20" s="33">
        <v>3764</v>
      </c>
      <c r="P20" s="33" t="s">
        <v>91</v>
      </c>
      <c r="Q20" s="32">
        <v>1274</v>
      </c>
      <c r="R20" s="32">
        <v>2013</v>
      </c>
      <c r="S20" s="32" t="s">
        <v>90</v>
      </c>
      <c r="T20" s="33">
        <v>17</v>
      </c>
    </row>
    <row r="21" spans="1:20" x14ac:dyDescent="0.2">
      <c r="A21" s="14">
        <v>30</v>
      </c>
      <c r="B21" s="34">
        <v>32251</v>
      </c>
      <c r="C21" s="32" t="s">
        <v>90</v>
      </c>
      <c r="D21" s="31">
        <v>30</v>
      </c>
      <c r="E21" s="32" t="s">
        <v>90</v>
      </c>
      <c r="F21" s="32" t="s">
        <v>90</v>
      </c>
      <c r="G21" s="32">
        <v>5113</v>
      </c>
      <c r="H21" s="31">
        <v>4617</v>
      </c>
      <c r="I21" s="32" t="s">
        <v>90</v>
      </c>
      <c r="J21" s="32" t="s">
        <v>90</v>
      </c>
      <c r="K21" s="32">
        <v>2587</v>
      </c>
      <c r="L21" s="32">
        <v>5025</v>
      </c>
      <c r="M21" s="32">
        <v>5013</v>
      </c>
      <c r="N21" s="32">
        <v>2448</v>
      </c>
      <c r="O21" s="33">
        <v>3744</v>
      </c>
      <c r="P21" s="33" t="s">
        <v>91</v>
      </c>
      <c r="Q21" s="32">
        <v>1205</v>
      </c>
      <c r="R21" s="32">
        <v>2432</v>
      </c>
      <c r="S21" s="32" t="s">
        <v>90</v>
      </c>
      <c r="T21" s="33">
        <v>37</v>
      </c>
    </row>
    <row r="22" spans="1:20" x14ac:dyDescent="0.2">
      <c r="A22" s="14" t="s">
        <v>92</v>
      </c>
      <c r="B22" s="34">
        <v>29635</v>
      </c>
      <c r="C22" s="32" t="s">
        <v>90</v>
      </c>
      <c r="D22" s="31">
        <v>0</v>
      </c>
      <c r="E22" s="32" t="s">
        <v>90</v>
      </c>
      <c r="F22" s="32" t="s">
        <v>90</v>
      </c>
      <c r="G22" s="32">
        <v>4697</v>
      </c>
      <c r="H22" s="31">
        <v>4274</v>
      </c>
      <c r="I22" s="32" t="s">
        <v>90</v>
      </c>
      <c r="J22" s="32" t="s">
        <v>90</v>
      </c>
      <c r="K22" s="32">
        <v>2484</v>
      </c>
      <c r="L22" s="32">
        <v>4552</v>
      </c>
      <c r="M22" s="32">
        <v>4641</v>
      </c>
      <c r="N22" s="32">
        <v>2422</v>
      </c>
      <c r="O22" s="33">
        <v>3437</v>
      </c>
      <c r="P22" s="33" t="s">
        <v>91</v>
      </c>
      <c r="Q22" s="32">
        <v>1174</v>
      </c>
      <c r="R22" s="32">
        <v>1917</v>
      </c>
      <c r="S22" s="32" t="s">
        <v>90</v>
      </c>
      <c r="T22" s="33">
        <v>37</v>
      </c>
    </row>
    <row r="23" spans="1:20" x14ac:dyDescent="0.2">
      <c r="A23" s="14">
        <v>2</v>
      </c>
      <c r="B23" s="34">
        <v>31165</v>
      </c>
      <c r="C23" s="32" t="s">
        <v>90</v>
      </c>
      <c r="D23" s="31">
        <v>1</v>
      </c>
      <c r="E23" s="32" t="s">
        <v>90</v>
      </c>
      <c r="F23" s="32" t="s">
        <v>90</v>
      </c>
      <c r="G23" s="32">
        <v>4813</v>
      </c>
      <c r="H23" s="31">
        <v>3845</v>
      </c>
      <c r="I23" s="32" t="s">
        <v>90</v>
      </c>
      <c r="J23" s="32" t="s">
        <v>90</v>
      </c>
      <c r="K23" s="32">
        <v>2472</v>
      </c>
      <c r="L23" s="32">
        <v>4842</v>
      </c>
      <c r="M23" s="32">
        <v>4780</v>
      </c>
      <c r="N23" s="32">
        <v>2445</v>
      </c>
      <c r="O23" s="33">
        <v>3526</v>
      </c>
      <c r="P23" s="35">
        <v>1126</v>
      </c>
      <c r="Q23" s="32">
        <v>1267</v>
      </c>
      <c r="R23" s="32">
        <v>1840</v>
      </c>
      <c r="S23" s="32" t="s">
        <v>90</v>
      </c>
      <c r="T23" s="33">
        <v>208</v>
      </c>
    </row>
    <row r="24" spans="1:20" x14ac:dyDescent="0.2">
      <c r="A24" s="14">
        <v>3</v>
      </c>
      <c r="B24" s="34">
        <v>28610</v>
      </c>
      <c r="C24" s="32" t="s">
        <v>90</v>
      </c>
      <c r="D24" s="32" t="s">
        <v>90</v>
      </c>
      <c r="E24" s="32" t="s">
        <v>90</v>
      </c>
      <c r="F24" s="32" t="s">
        <v>90</v>
      </c>
      <c r="G24" s="32">
        <v>4501</v>
      </c>
      <c r="H24" s="31">
        <v>2087</v>
      </c>
      <c r="I24" s="32" t="s">
        <v>90</v>
      </c>
      <c r="J24" s="32" t="s">
        <v>90</v>
      </c>
      <c r="K24" s="32">
        <v>2409</v>
      </c>
      <c r="L24" s="32">
        <v>4487</v>
      </c>
      <c r="M24" s="32">
        <v>4486</v>
      </c>
      <c r="N24" s="32">
        <v>2221</v>
      </c>
      <c r="O24" s="33">
        <v>3333</v>
      </c>
      <c r="P24" s="35">
        <v>2723</v>
      </c>
      <c r="Q24" s="32">
        <v>1218</v>
      </c>
      <c r="R24" s="32">
        <v>646</v>
      </c>
      <c r="S24" s="32" t="s">
        <v>90</v>
      </c>
      <c r="T24" s="33">
        <v>499</v>
      </c>
    </row>
    <row r="25" spans="1:20" x14ac:dyDescent="0.2">
      <c r="A25" s="14">
        <v>4</v>
      </c>
      <c r="B25" s="34">
        <v>31890</v>
      </c>
      <c r="C25" s="32" t="s">
        <v>90</v>
      </c>
      <c r="D25" s="32" t="s">
        <v>90</v>
      </c>
      <c r="E25" s="32" t="s">
        <v>90</v>
      </c>
      <c r="F25" s="32" t="s">
        <v>90</v>
      </c>
      <c r="G25" s="32">
        <v>4267</v>
      </c>
      <c r="H25" s="31">
        <v>3966</v>
      </c>
      <c r="I25" s="32" t="s">
        <v>90</v>
      </c>
      <c r="J25" s="32" t="s">
        <v>90</v>
      </c>
      <c r="K25" s="32">
        <v>2322</v>
      </c>
      <c r="L25" s="32">
        <v>4259</v>
      </c>
      <c r="M25" s="32">
        <v>4259</v>
      </c>
      <c r="N25" s="32">
        <v>2066</v>
      </c>
      <c r="O25" s="33">
        <v>3141</v>
      </c>
      <c r="P25" s="35">
        <v>2539</v>
      </c>
      <c r="Q25" s="32">
        <v>1156</v>
      </c>
      <c r="R25" s="32">
        <v>2562</v>
      </c>
      <c r="S25" s="32" t="s">
        <v>90</v>
      </c>
      <c r="T25" s="33">
        <v>1353</v>
      </c>
    </row>
    <row r="26" spans="1:20" x14ac:dyDescent="0.2">
      <c r="A26" s="14">
        <v>5</v>
      </c>
      <c r="B26" s="34">
        <v>29895</v>
      </c>
      <c r="C26" s="32" t="s">
        <v>90</v>
      </c>
      <c r="D26" s="32" t="s">
        <v>90</v>
      </c>
      <c r="E26" s="32" t="s">
        <v>90</v>
      </c>
      <c r="F26" s="32" t="s">
        <v>90</v>
      </c>
      <c r="G26" s="32">
        <v>4300</v>
      </c>
      <c r="H26" s="31">
        <v>3176</v>
      </c>
      <c r="I26" s="32" t="s">
        <v>90</v>
      </c>
      <c r="J26" s="32" t="s">
        <v>90</v>
      </c>
      <c r="K26" s="32">
        <v>2223</v>
      </c>
      <c r="L26" s="32">
        <v>4024</v>
      </c>
      <c r="M26" s="32">
        <v>4037</v>
      </c>
      <c r="N26" s="32">
        <v>2012</v>
      </c>
      <c r="O26" s="33">
        <v>2992</v>
      </c>
      <c r="P26" s="35">
        <v>2316</v>
      </c>
      <c r="Q26" s="32">
        <v>1156</v>
      </c>
      <c r="R26" s="32">
        <v>1701</v>
      </c>
      <c r="S26" s="32" t="s">
        <v>90</v>
      </c>
      <c r="T26" s="33">
        <v>1958</v>
      </c>
    </row>
    <row r="27" spans="1:20" x14ac:dyDescent="0.2">
      <c r="A27" s="18">
        <v>6</v>
      </c>
      <c r="B27" s="36">
        <v>25551</v>
      </c>
      <c r="C27" s="37" t="s">
        <v>90</v>
      </c>
      <c r="D27" s="37">
        <v>2</v>
      </c>
      <c r="E27" s="37" t="s">
        <v>90</v>
      </c>
      <c r="F27" s="37" t="s">
        <v>90</v>
      </c>
      <c r="G27" s="37">
        <v>1268</v>
      </c>
      <c r="H27" s="38">
        <v>2877</v>
      </c>
      <c r="I27" s="37" t="s">
        <v>90</v>
      </c>
      <c r="J27" s="37" t="s">
        <v>90</v>
      </c>
      <c r="K27" s="37">
        <v>2063</v>
      </c>
      <c r="L27" s="37">
        <v>1157</v>
      </c>
      <c r="M27" s="37">
        <v>3519</v>
      </c>
      <c r="N27" s="37">
        <v>1867</v>
      </c>
      <c r="O27" s="39">
        <v>2592</v>
      </c>
      <c r="P27" s="180">
        <v>2019</v>
      </c>
      <c r="Q27" s="37">
        <v>1113</v>
      </c>
      <c r="R27" s="37">
        <v>1514</v>
      </c>
      <c r="S27" s="37" t="s">
        <v>90</v>
      </c>
      <c r="T27" s="39">
        <v>5560</v>
      </c>
    </row>
    <row r="28" spans="1:20" x14ac:dyDescent="0.2">
      <c r="B28" s="2" t="s">
        <v>93</v>
      </c>
      <c r="J28" s="21"/>
      <c r="T28" s="21" t="s">
        <v>94</v>
      </c>
    </row>
    <row r="30" spans="1:20" x14ac:dyDescent="0.2">
      <c r="A30" s="40"/>
    </row>
  </sheetData>
  <mergeCells count="22">
    <mergeCell ref="A3:A6"/>
    <mergeCell ref="B3:B6"/>
    <mergeCell ref="C3:K3"/>
    <mergeCell ref="Q3:S3"/>
    <mergeCell ref="C4:C6"/>
    <mergeCell ref="D4:D6"/>
    <mergeCell ref="H4:H6"/>
    <mergeCell ref="I4:I6"/>
    <mergeCell ref="J4:J6"/>
    <mergeCell ref="K4:K6"/>
    <mergeCell ref="S4:S6"/>
    <mergeCell ref="T4:T6"/>
    <mergeCell ref="E5:E6"/>
    <mergeCell ref="F5:F6"/>
    <mergeCell ref="G5:G6"/>
    <mergeCell ref="Q5:Q6"/>
    <mergeCell ref="L4:L6"/>
    <mergeCell ref="M4:M6"/>
    <mergeCell ref="N4:N6"/>
    <mergeCell ref="O4:O6"/>
    <mergeCell ref="P4:P6"/>
    <mergeCell ref="R4:R6"/>
  </mergeCells>
  <phoneticPr fontId="1"/>
  <printOptions horizontalCentered="1"/>
  <pageMargins left="0.70866141732283472" right="0.70866141732283472" top="1.25" bottom="0.74803149606299213" header="0.31496062992125984" footer="0.31496062992125984"/>
  <pageSetup paperSize="8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358F-5AC9-4F21-AB71-A5A3F3F807F0}">
  <dimension ref="A1:F30"/>
  <sheetViews>
    <sheetView topLeftCell="A18" workbookViewId="0">
      <selection activeCell="A25" sqref="A25:F26"/>
    </sheetView>
  </sheetViews>
  <sheetFormatPr defaultRowHeight="13.2" x14ac:dyDescent="0.2"/>
  <cols>
    <col min="1" max="1" width="11.59765625" style="2" customWidth="1"/>
    <col min="2" max="2" width="13" style="2" customWidth="1"/>
    <col min="3" max="6" width="11.69921875" style="2" customWidth="1"/>
    <col min="7" max="256" width="9" style="2"/>
    <col min="257" max="257" width="11.59765625" style="2" customWidth="1"/>
    <col min="258" max="258" width="13" style="2" customWidth="1"/>
    <col min="259" max="262" width="11.69921875" style="2" customWidth="1"/>
    <col min="263" max="512" width="9" style="2"/>
    <col min="513" max="513" width="11.59765625" style="2" customWidth="1"/>
    <col min="514" max="514" width="13" style="2" customWidth="1"/>
    <col min="515" max="518" width="11.69921875" style="2" customWidth="1"/>
    <col min="519" max="768" width="9" style="2"/>
    <col min="769" max="769" width="11.59765625" style="2" customWidth="1"/>
    <col min="770" max="770" width="13" style="2" customWidth="1"/>
    <col min="771" max="774" width="11.69921875" style="2" customWidth="1"/>
    <col min="775" max="1024" width="9" style="2"/>
    <col min="1025" max="1025" width="11.59765625" style="2" customWidth="1"/>
    <col min="1026" max="1026" width="13" style="2" customWidth="1"/>
    <col min="1027" max="1030" width="11.69921875" style="2" customWidth="1"/>
    <col min="1031" max="1280" width="9" style="2"/>
    <col min="1281" max="1281" width="11.59765625" style="2" customWidth="1"/>
    <col min="1282" max="1282" width="13" style="2" customWidth="1"/>
    <col min="1283" max="1286" width="11.69921875" style="2" customWidth="1"/>
    <col min="1287" max="1536" width="9" style="2"/>
    <col min="1537" max="1537" width="11.59765625" style="2" customWidth="1"/>
    <col min="1538" max="1538" width="13" style="2" customWidth="1"/>
    <col min="1539" max="1542" width="11.69921875" style="2" customWidth="1"/>
    <col min="1543" max="1792" width="9" style="2"/>
    <col min="1793" max="1793" width="11.59765625" style="2" customWidth="1"/>
    <col min="1794" max="1794" width="13" style="2" customWidth="1"/>
    <col min="1795" max="1798" width="11.69921875" style="2" customWidth="1"/>
    <col min="1799" max="2048" width="9" style="2"/>
    <col min="2049" max="2049" width="11.59765625" style="2" customWidth="1"/>
    <col min="2050" max="2050" width="13" style="2" customWidth="1"/>
    <col min="2051" max="2054" width="11.69921875" style="2" customWidth="1"/>
    <col min="2055" max="2304" width="9" style="2"/>
    <col min="2305" max="2305" width="11.59765625" style="2" customWidth="1"/>
    <col min="2306" max="2306" width="13" style="2" customWidth="1"/>
    <col min="2307" max="2310" width="11.69921875" style="2" customWidth="1"/>
    <col min="2311" max="2560" width="9" style="2"/>
    <col min="2561" max="2561" width="11.59765625" style="2" customWidth="1"/>
    <col min="2562" max="2562" width="13" style="2" customWidth="1"/>
    <col min="2563" max="2566" width="11.69921875" style="2" customWidth="1"/>
    <col min="2567" max="2816" width="9" style="2"/>
    <col min="2817" max="2817" width="11.59765625" style="2" customWidth="1"/>
    <col min="2818" max="2818" width="13" style="2" customWidth="1"/>
    <col min="2819" max="2822" width="11.69921875" style="2" customWidth="1"/>
    <col min="2823" max="3072" width="9" style="2"/>
    <col min="3073" max="3073" width="11.59765625" style="2" customWidth="1"/>
    <col min="3074" max="3074" width="13" style="2" customWidth="1"/>
    <col min="3075" max="3078" width="11.69921875" style="2" customWidth="1"/>
    <col min="3079" max="3328" width="9" style="2"/>
    <col min="3329" max="3329" width="11.59765625" style="2" customWidth="1"/>
    <col min="3330" max="3330" width="13" style="2" customWidth="1"/>
    <col min="3331" max="3334" width="11.69921875" style="2" customWidth="1"/>
    <col min="3335" max="3584" width="9" style="2"/>
    <col min="3585" max="3585" width="11.59765625" style="2" customWidth="1"/>
    <col min="3586" max="3586" width="13" style="2" customWidth="1"/>
    <col min="3587" max="3590" width="11.69921875" style="2" customWidth="1"/>
    <col min="3591" max="3840" width="9" style="2"/>
    <col min="3841" max="3841" width="11.59765625" style="2" customWidth="1"/>
    <col min="3842" max="3842" width="13" style="2" customWidth="1"/>
    <col min="3843" max="3846" width="11.69921875" style="2" customWidth="1"/>
    <col min="3847" max="4096" width="9" style="2"/>
    <col min="4097" max="4097" width="11.59765625" style="2" customWidth="1"/>
    <col min="4098" max="4098" width="13" style="2" customWidth="1"/>
    <col min="4099" max="4102" width="11.69921875" style="2" customWidth="1"/>
    <col min="4103" max="4352" width="9" style="2"/>
    <col min="4353" max="4353" width="11.59765625" style="2" customWidth="1"/>
    <col min="4354" max="4354" width="13" style="2" customWidth="1"/>
    <col min="4355" max="4358" width="11.69921875" style="2" customWidth="1"/>
    <col min="4359" max="4608" width="9" style="2"/>
    <col min="4609" max="4609" width="11.59765625" style="2" customWidth="1"/>
    <col min="4610" max="4610" width="13" style="2" customWidth="1"/>
    <col min="4611" max="4614" width="11.69921875" style="2" customWidth="1"/>
    <col min="4615" max="4864" width="9" style="2"/>
    <col min="4865" max="4865" width="11.59765625" style="2" customWidth="1"/>
    <col min="4866" max="4866" width="13" style="2" customWidth="1"/>
    <col min="4867" max="4870" width="11.69921875" style="2" customWidth="1"/>
    <col min="4871" max="5120" width="9" style="2"/>
    <col min="5121" max="5121" width="11.59765625" style="2" customWidth="1"/>
    <col min="5122" max="5122" width="13" style="2" customWidth="1"/>
    <col min="5123" max="5126" width="11.69921875" style="2" customWidth="1"/>
    <col min="5127" max="5376" width="9" style="2"/>
    <col min="5377" max="5377" width="11.59765625" style="2" customWidth="1"/>
    <col min="5378" max="5378" width="13" style="2" customWidth="1"/>
    <col min="5379" max="5382" width="11.69921875" style="2" customWidth="1"/>
    <col min="5383" max="5632" width="9" style="2"/>
    <col min="5633" max="5633" width="11.59765625" style="2" customWidth="1"/>
    <col min="5634" max="5634" width="13" style="2" customWidth="1"/>
    <col min="5635" max="5638" width="11.69921875" style="2" customWidth="1"/>
    <col min="5639" max="5888" width="9" style="2"/>
    <col min="5889" max="5889" width="11.59765625" style="2" customWidth="1"/>
    <col min="5890" max="5890" width="13" style="2" customWidth="1"/>
    <col min="5891" max="5894" width="11.69921875" style="2" customWidth="1"/>
    <col min="5895" max="6144" width="9" style="2"/>
    <col min="6145" max="6145" width="11.59765625" style="2" customWidth="1"/>
    <col min="6146" max="6146" width="13" style="2" customWidth="1"/>
    <col min="6147" max="6150" width="11.69921875" style="2" customWidth="1"/>
    <col min="6151" max="6400" width="9" style="2"/>
    <col min="6401" max="6401" width="11.59765625" style="2" customWidth="1"/>
    <col min="6402" max="6402" width="13" style="2" customWidth="1"/>
    <col min="6403" max="6406" width="11.69921875" style="2" customWidth="1"/>
    <col min="6407" max="6656" width="9" style="2"/>
    <col min="6657" max="6657" width="11.59765625" style="2" customWidth="1"/>
    <col min="6658" max="6658" width="13" style="2" customWidth="1"/>
    <col min="6659" max="6662" width="11.69921875" style="2" customWidth="1"/>
    <col min="6663" max="6912" width="9" style="2"/>
    <col min="6913" max="6913" width="11.59765625" style="2" customWidth="1"/>
    <col min="6914" max="6914" width="13" style="2" customWidth="1"/>
    <col min="6915" max="6918" width="11.69921875" style="2" customWidth="1"/>
    <col min="6919" max="7168" width="9" style="2"/>
    <col min="7169" max="7169" width="11.59765625" style="2" customWidth="1"/>
    <col min="7170" max="7170" width="13" style="2" customWidth="1"/>
    <col min="7171" max="7174" width="11.69921875" style="2" customWidth="1"/>
    <col min="7175" max="7424" width="9" style="2"/>
    <col min="7425" max="7425" width="11.59765625" style="2" customWidth="1"/>
    <col min="7426" max="7426" width="13" style="2" customWidth="1"/>
    <col min="7427" max="7430" width="11.69921875" style="2" customWidth="1"/>
    <col min="7431" max="7680" width="9" style="2"/>
    <col min="7681" max="7681" width="11.59765625" style="2" customWidth="1"/>
    <col min="7682" max="7682" width="13" style="2" customWidth="1"/>
    <col min="7683" max="7686" width="11.69921875" style="2" customWidth="1"/>
    <col min="7687" max="7936" width="9" style="2"/>
    <col min="7937" max="7937" width="11.59765625" style="2" customWidth="1"/>
    <col min="7938" max="7938" width="13" style="2" customWidth="1"/>
    <col min="7939" max="7942" width="11.69921875" style="2" customWidth="1"/>
    <col min="7943" max="8192" width="9" style="2"/>
    <col min="8193" max="8193" width="11.59765625" style="2" customWidth="1"/>
    <col min="8194" max="8194" width="13" style="2" customWidth="1"/>
    <col min="8195" max="8198" width="11.69921875" style="2" customWidth="1"/>
    <col min="8199" max="8448" width="9" style="2"/>
    <col min="8449" max="8449" width="11.59765625" style="2" customWidth="1"/>
    <col min="8450" max="8450" width="13" style="2" customWidth="1"/>
    <col min="8451" max="8454" width="11.69921875" style="2" customWidth="1"/>
    <col min="8455" max="8704" width="9" style="2"/>
    <col min="8705" max="8705" width="11.59765625" style="2" customWidth="1"/>
    <col min="8706" max="8706" width="13" style="2" customWidth="1"/>
    <col min="8707" max="8710" width="11.69921875" style="2" customWidth="1"/>
    <col min="8711" max="8960" width="9" style="2"/>
    <col min="8961" max="8961" width="11.59765625" style="2" customWidth="1"/>
    <col min="8962" max="8962" width="13" style="2" customWidth="1"/>
    <col min="8963" max="8966" width="11.69921875" style="2" customWidth="1"/>
    <col min="8967" max="9216" width="9" style="2"/>
    <col min="9217" max="9217" width="11.59765625" style="2" customWidth="1"/>
    <col min="9218" max="9218" width="13" style="2" customWidth="1"/>
    <col min="9219" max="9222" width="11.69921875" style="2" customWidth="1"/>
    <col min="9223" max="9472" width="9" style="2"/>
    <col min="9473" max="9473" width="11.59765625" style="2" customWidth="1"/>
    <col min="9474" max="9474" width="13" style="2" customWidth="1"/>
    <col min="9475" max="9478" width="11.69921875" style="2" customWidth="1"/>
    <col min="9479" max="9728" width="9" style="2"/>
    <col min="9729" max="9729" width="11.59765625" style="2" customWidth="1"/>
    <col min="9730" max="9730" width="13" style="2" customWidth="1"/>
    <col min="9731" max="9734" width="11.69921875" style="2" customWidth="1"/>
    <col min="9735" max="9984" width="9" style="2"/>
    <col min="9985" max="9985" width="11.59765625" style="2" customWidth="1"/>
    <col min="9986" max="9986" width="13" style="2" customWidth="1"/>
    <col min="9987" max="9990" width="11.69921875" style="2" customWidth="1"/>
    <col min="9991" max="10240" width="9" style="2"/>
    <col min="10241" max="10241" width="11.59765625" style="2" customWidth="1"/>
    <col min="10242" max="10242" width="13" style="2" customWidth="1"/>
    <col min="10243" max="10246" width="11.69921875" style="2" customWidth="1"/>
    <col min="10247" max="10496" width="9" style="2"/>
    <col min="10497" max="10497" width="11.59765625" style="2" customWidth="1"/>
    <col min="10498" max="10498" width="13" style="2" customWidth="1"/>
    <col min="10499" max="10502" width="11.69921875" style="2" customWidth="1"/>
    <col min="10503" max="10752" width="9" style="2"/>
    <col min="10753" max="10753" width="11.59765625" style="2" customWidth="1"/>
    <col min="10754" max="10754" width="13" style="2" customWidth="1"/>
    <col min="10755" max="10758" width="11.69921875" style="2" customWidth="1"/>
    <col min="10759" max="11008" width="9" style="2"/>
    <col min="11009" max="11009" width="11.59765625" style="2" customWidth="1"/>
    <col min="11010" max="11010" width="13" style="2" customWidth="1"/>
    <col min="11011" max="11014" width="11.69921875" style="2" customWidth="1"/>
    <col min="11015" max="11264" width="9" style="2"/>
    <col min="11265" max="11265" width="11.59765625" style="2" customWidth="1"/>
    <col min="11266" max="11266" width="13" style="2" customWidth="1"/>
    <col min="11267" max="11270" width="11.69921875" style="2" customWidth="1"/>
    <col min="11271" max="11520" width="9" style="2"/>
    <col min="11521" max="11521" width="11.59765625" style="2" customWidth="1"/>
    <col min="11522" max="11522" width="13" style="2" customWidth="1"/>
    <col min="11523" max="11526" width="11.69921875" style="2" customWidth="1"/>
    <col min="11527" max="11776" width="9" style="2"/>
    <col min="11777" max="11777" width="11.59765625" style="2" customWidth="1"/>
    <col min="11778" max="11778" width="13" style="2" customWidth="1"/>
    <col min="11779" max="11782" width="11.69921875" style="2" customWidth="1"/>
    <col min="11783" max="12032" width="9" style="2"/>
    <col min="12033" max="12033" width="11.59765625" style="2" customWidth="1"/>
    <col min="12034" max="12034" width="13" style="2" customWidth="1"/>
    <col min="12035" max="12038" width="11.69921875" style="2" customWidth="1"/>
    <col min="12039" max="12288" width="9" style="2"/>
    <col min="12289" max="12289" width="11.59765625" style="2" customWidth="1"/>
    <col min="12290" max="12290" width="13" style="2" customWidth="1"/>
    <col min="12291" max="12294" width="11.69921875" style="2" customWidth="1"/>
    <col min="12295" max="12544" width="9" style="2"/>
    <col min="12545" max="12545" width="11.59765625" style="2" customWidth="1"/>
    <col min="12546" max="12546" width="13" style="2" customWidth="1"/>
    <col min="12547" max="12550" width="11.69921875" style="2" customWidth="1"/>
    <col min="12551" max="12800" width="9" style="2"/>
    <col min="12801" max="12801" width="11.59765625" style="2" customWidth="1"/>
    <col min="12802" max="12802" width="13" style="2" customWidth="1"/>
    <col min="12803" max="12806" width="11.69921875" style="2" customWidth="1"/>
    <col min="12807" max="13056" width="9" style="2"/>
    <col min="13057" max="13057" width="11.59765625" style="2" customWidth="1"/>
    <col min="13058" max="13058" width="13" style="2" customWidth="1"/>
    <col min="13059" max="13062" width="11.69921875" style="2" customWidth="1"/>
    <col min="13063" max="13312" width="9" style="2"/>
    <col min="13313" max="13313" width="11.59765625" style="2" customWidth="1"/>
    <col min="13314" max="13314" width="13" style="2" customWidth="1"/>
    <col min="13315" max="13318" width="11.69921875" style="2" customWidth="1"/>
    <col min="13319" max="13568" width="9" style="2"/>
    <col min="13569" max="13569" width="11.59765625" style="2" customWidth="1"/>
    <col min="13570" max="13570" width="13" style="2" customWidth="1"/>
    <col min="13571" max="13574" width="11.69921875" style="2" customWidth="1"/>
    <col min="13575" max="13824" width="9" style="2"/>
    <col min="13825" max="13825" width="11.59765625" style="2" customWidth="1"/>
    <col min="13826" max="13826" width="13" style="2" customWidth="1"/>
    <col min="13827" max="13830" width="11.69921875" style="2" customWidth="1"/>
    <col min="13831" max="14080" width="9" style="2"/>
    <col min="14081" max="14081" width="11.59765625" style="2" customWidth="1"/>
    <col min="14082" max="14082" width="13" style="2" customWidth="1"/>
    <col min="14083" max="14086" width="11.69921875" style="2" customWidth="1"/>
    <col min="14087" max="14336" width="9" style="2"/>
    <col min="14337" max="14337" width="11.59765625" style="2" customWidth="1"/>
    <col min="14338" max="14338" width="13" style="2" customWidth="1"/>
    <col min="14339" max="14342" width="11.69921875" style="2" customWidth="1"/>
    <col min="14343" max="14592" width="9" style="2"/>
    <col min="14593" max="14593" width="11.59765625" style="2" customWidth="1"/>
    <col min="14594" max="14594" width="13" style="2" customWidth="1"/>
    <col min="14595" max="14598" width="11.69921875" style="2" customWidth="1"/>
    <col min="14599" max="14848" width="9" style="2"/>
    <col min="14849" max="14849" width="11.59765625" style="2" customWidth="1"/>
    <col min="14850" max="14850" width="13" style="2" customWidth="1"/>
    <col min="14851" max="14854" width="11.69921875" style="2" customWidth="1"/>
    <col min="14855" max="15104" width="9" style="2"/>
    <col min="15105" max="15105" width="11.59765625" style="2" customWidth="1"/>
    <col min="15106" max="15106" width="13" style="2" customWidth="1"/>
    <col min="15107" max="15110" width="11.69921875" style="2" customWidth="1"/>
    <col min="15111" max="15360" width="9" style="2"/>
    <col min="15361" max="15361" width="11.59765625" style="2" customWidth="1"/>
    <col min="15362" max="15362" width="13" style="2" customWidth="1"/>
    <col min="15363" max="15366" width="11.69921875" style="2" customWidth="1"/>
    <col min="15367" max="15616" width="9" style="2"/>
    <col min="15617" max="15617" width="11.59765625" style="2" customWidth="1"/>
    <col min="15618" max="15618" width="13" style="2" customWidth="1"/>
    <col min="15619" max="15622" width="11.69921875" style="2" customWidth="1"/>
    <col min="15623" max="15872" width="9" style="2"/>
    <col min="15873" max="15873" width="11.59765625" style="2" customWidth="1"/>
    <col min="15874" max="15874" width="13" style="2" customWidth="1"/>
    <col min="15875" max="15878" width="11.69921875" style="2" customWidth="1"/>
    <col min="15879" max="16128" width="9" style="2"/>
    <col min="16129" max="16129" width="11.59765625" style="2" customWidth="1"/>
    <col min="16130" max="16130" width="13" style="2" customWidth="1"/>
    <col min="16131" max="16134" width="11.69921875" style="2" customWidth="1"/>
    <col min="16135" max="16384" width="9" style="2"/>
  </cols>
  <sheetData>
    <row r="1" spans="1:6" ht="19.2" x14ac:dyDescent="0.25">
      <c r="A1" s="1" t="s">
        <v>95</v>
      </c>
    </row>
    <row r="2" spans="1:6" ht="13.8" thickBot="1" x14ac:dyDescent="0.25">
      <c r="A2" s="3"/>
      <c r="B2" s="3"/>
      <c r="C2" s="3"/>
      <c r="D2" s="3"/>
      <c r="E2" s="3"/>
      <c r="F2" s="3"/>
    </row>
    <row r="3" spans="1:6" ht="13.8" thickTop="1" x14ac:dyDescent="0.2">
      <c r="A3" s="188" t="s">
        <v>66</v>
      </c>
      <c r="B3" s="224" t="s">
        <v>96</v>
      </c>
      <c r="C3" s="225"/>
      <c r="D3" s="198" t="s">
        <v>97</v>
      </c>
      <c r="E3" s="199"/>
      <c r="F3" s="199"/>
    </row>
    <row r="4" spans="1:6" x14ac:dyDescent="0.2">
      <c r="A4" s="188"/>
      <c r="B4" s="226" t="s">
        <v>98</v>
      </c>
      <c r="C4" s="226" t="s">
        <v>99</v>
      </c>
      <c r="D4" s="226" t="s">
        <v>100</v>
      </c>
      <c r="E4" s="227" t="s">
        <v>101</v>
      </c>
      <c r="F4" s="228"/>
    </row>
    <row r="5" spans="1:6" x14ac:dyDescent="0.2">
      <c r="A5" s="190"/>
      <c r="B5" s="195"/>
      <c r="C5" s="195"/>
      <c r="D5" s="195"/>
      <c r="E5" s="12" t="s">
        <v>102</v>
      </c>
      <c r="F5" s="12" t="s">
        <v>103</v>
      </c>
    </row>
    <row r="6" spans="1:6" x14ac:dyDescent="0.2">
      <c r="A6" s="14" t="s">
        <v>88</v>
      </c>
      <c r="B6" s="31">
        <v>3455</v>
      </c>
      <c r="C6" s="31">
        <v>3245</v>
      </c>
      <c r="D6" s="31">
        <v>5671</v>
      </c>
      <c r="E6" s="32" t="s">
        <v>90</v>
      </c>
      <c r="F6" s="15">
        <v>16</v>
      </c>
    </row>
    <row r="7" spans="1:6" x14ac:dyDescent="0.2">
      <c r="A7" s="14">
        <v>17</v>
      </c>
      <c r="B7" s="32" t="s">
        <v>89</v>
      </c>
      <c r="C7" s="31">
        <v>1458</v>
      </c>
      <c r="D7" s="31">
        <v>2799</v>
      </c>
      <c r="E7" s="32" t="s">
        <v>90</v>
      </c>
      <c r="F7" s="15">
        <v>18</v>
      </c>
    </row>
    <row r="8" spans="1:6" x14ac:dyDescent="0.2">
      <c r="A8" s="14">
        <v>18</v>
      </c>
      <c r="B8" s="32" t="s">
        <v>89</v>
      </c>
      <c r="C8" s="31">
        <v>1503</v>
      </c>
      <c r="D8" s="31">
        <v>3940</v>
      </c>
      <c r="E8" s="32" t="s">
        <v>89</v>
      </c>
      <c r="F8" s="15">
        <v>19</v>
      </c>
    </row>
    <row r="9" spans="1:6" x14ac:dyDescent="0.2">
      <c r="A9" s="14">
        <v>19</v>
      </c>
      <c r="B9" s="41" t="s">
        <v>89</v>
      </c>
      <c r="C9" s="31">
        <v>1505</v>
      </c>
      <c r="D9" s="31">
        <v>4062</v>
      </c>
      <c r="E9" s="32" t="s">
        <v>90</v>
      </c>
      <c r="F9" s="15">
        <v>6</v>
      </c>
    </row>
    <row r="10" spans="1:6" x14ac:dyDescent="0.2">
      <c r="A10" s="14">
        <v>20</v>
      </c>
      <c r="B10" s="32" t="s">
        <v>89</v>
      </c>
      <c r="C10" s="31">
        <v>1468</v>
      </c>
      <c r="D10" s="31">
        <v>4180</v>
      </c>
      <c r="E10" s="32" t="s">
        <v>89</v>
      </c>
      <c r="F10" s="15">
        <v>9</v>
      </c>
    </row>
    <row r="11" spans="1:6" x14ac:dyDescent="0.2">
      <c r="A11" s="14">
        <v>21</v>
      </c>
      <c r="B11" s="32" t="s">
        <v>89</v>
      </c>
      <c r="C11" s="31">
        <v>1397</v>
      </c>
      <c r="D11" s="31">
        <v>4393</v>
      </c>
      <c r="E11" s="32" t="s">
        <v>89</v>
      </c>
      <c r="F11" s="15">
        <v>1</v>
      </c>
    </row>
    <row r="12" spans="1:6" x14ac:dyDescent="0.2">
      <c r="A12" s="14">
        <v>22</v>
      </c>
      <c r="B12" s="41" t="s">
        <v>89</v>
      </c>
      <c r="C12" s="31">
        <v>1442</v>
      </c>
      <c r="D12" s="31">
        <v>4257</v>
      </c>
      <c r="E12" s="32">
        <v>1</v>
      </c>
      <c r="F12" s="15">
        <v>1</v>
      </c>
    </row>
    <row r="13" spans="1:6" x14ac:dyDescent="0.2">
      <c r="A13" s="14">
        <v>23</v>
      </c>
      <c r="B13" s="32" t="s">
        <v>90</v>
      </c>
      <c r="C13" s="31">
        <v>1460</v>
      </c>
      <c r="D13" s="31">
        <v>3930</v>
      </c>
      <c r="E13" s="32" t="s">
        <v>90</v>
      </c>
      <c r="F13" s="32">
        <v>2</v>
      </c>
    </row>
    <row r="14" spans="1:6" x14ac:dyDescent="0.2">
      <c r="A14" s="14">
        <v>24</v>
      </c>
      <c r="B14" s="41" t="s">
        <v>90</v>
      </c>
      <c r="C14" s="31">
        <v>1435</v>
      </c>
      <c r="D14" s="31">
        <v>4101</v>
      </c>
      <c r="E14" s="32" t="s">
        <v>90</v>
      </c>
      <c r="F14" s="32">
        <v>2</v>
      </c>
    </row>
    <row r="15" spans="1:6" x14ac:dyDescent="0.2">
      <c r="A15" s="14">
        <v>25</v>
      </c>
      <c r="B15" s="32" t="s">
        <v>90</v>
      </c>
      <c r="C15" s="31">
        <v>1179</v>
      </c>
      <c r="D15" s="31">
        <v>4233</v>
      </c>
      <c r="E15" s="32" t="s">
        <v>90</v>
      </c>
      <c r="F15" s="32">
        <v>2</v>
      </c>
    </row>
    <row r="16" spans="1:6" x14ac:dyDescent="0.2">
      <c r="A16" s="14">
        <v>26</v>
      </c>
      <c r="B16" s="41" t="s">
        <v>90</v>
      </c>
      <c r="C16" s="31">
        <v>1332</v>
      </c>
      <c r="D16" s="31">
        <v>4648</v>
      </c>
      <c r="E16" s="32" t="s">
        <v>90</v>
      </c>
      <c r="F16" s="32">
        <v>2</v>
      </c>
    </row>
    <row r="17" spans="1:6" x14ac:dyDescent="0.2">
      <c r="A17" s="14">
        <v>27</v>
      </c>
      <c r="B17" s="32" t="s">
        <v>90</v>
      </c>
      <c r="C17" s="31">
        <v>1321</v>
      </c>
      <c r="D17" s="31">
        <v>4653</v>
      </c>
      <c r="E17" s="33">
        <v>1</v>
      </c>
      <c r="F17" s="33">
        <v>3</v>
      </c>
    </row>
    <row r="18" spans="1:6" x14ac:dyDescent="0.2">
      <c r="A18" s="14">
        <v>28</v>
      </c>
      <c r="B18" s="32" t="s">
        <v>90</v>
      </c>
      <c r="C18" s="31">
        <v>1346</v>
      </c>
      <c r="D18" s="31">
        <v>4766</v>
      </c>
      <c r="E18" s="33" t="s">
        <v>90</v>
      </c>
      <c r="F18" s="33">
        <v>1</v>
      </c>
    </row>
    <row r="19" spans="1:6" x14ac:dyDescent="0.2">
      <c r="A19" s="14">
        <v>29</v>
      </c>
      <c r="B19" s="32" t="s">
        <v>90</v>
      </c>
      <c r="C19" s="31">
        <v>1234</v>
      </c>
      <c r="D19" s="31">
        <v>4638</v>
      </c>
      <c r="E19" s="33" t="s">
        <v>90</v>
      </c>
      <c r="F19" s="33">
        <v>2</v>
      </c>
    </row>
    <row r="20" spans="1:6" x14ac:dyDescent="0.2">
      <c r="A20" s="14">
        <v>30</v>
      </c>
      <c r="B20" s="32" t="s">
        <v>90</v>
      </c>
      <c r="C20" s="31">
        <v>1277</v>
      </c>
      <c r="D20" s="31">
        <v>4624</v>
      </c>
      <c r="E20" s="33" t="s">
        <v>90</v>
      </c>
      <c r="F20" s="33">
        <v>3</v>
      </c>
    </row>
    <row r="21" spans="1:6" x14ac:dyDescent="0.2">
      <c r="A21" s="14" t="s">
        <v>104</v>
      </c>
      <c r="B21" s="32" t="s">
        <v>90</v>
      </c>
      <c r="C21" s="31">
        <v>1152</v>
      </c>
      <c r="D21" s="31">
        <v>4453</v>
      </c>
      <c r="E21" s="33" t="s">
        <v>90</v>
      </c>
      <c r="F21" s="33">
        <v>6</v>
      </c>
    </row>
    <row r="22" spans="1:6" x14ac:dyDescent="0.2">
      <c r="A22" s="14">
        <v>2</v>
      </c>
      <c r="B22" s="32" t="s">
        <v>90</v>
      </c>
      <c r="C22" s="31">
        <v>1178</v>
      </c>
      <c r="D22" s="31">
        <v>3408</v>
      </c>
      <c r="E22" s="33" t="s">
        <v>90</v>
      </c>
      <c r="F22" s="33" t="s">
        <v>90</v>
      </c>
    </row>
    <row r="23" spans="1:6" x14ac:dyDescent="0.2">
      <c r="A23" s="14">
        <v>3</v>
      </c>
      <c r="B23" s="32" t="s">
        <v>90</v>
      </c>
      <c r="C23" s="31">
        <v>1104</v>
      </c>
      <c r="D23" s="31">
        <v>3924</v>
      </c>
      <c r="E23" s="33" t="s">
        <v>90</v>
      </c>
      <c r="F23" s="33">
        <v>1</v>
      </c>
    </row>
    <row r="24" spans="1:6" x14ac:dyDescent="0.2">
      <c r="A24" s="14">
        <v>4</v>
      </c>
      <c r="B24" s="32" t="s">
        <v>90</v>
      </c>
      <c r="C24" s="31">
        <v>1061</v>
      </c>
      <c r="D24" s="31">
        <v>4007</v>
      </c>
      <c r="E24" s="33" t="s">
        <v>90</v>
      </c>
      <c r="F24" s="33" t="s">
        <v>90</v>
      </c>
    </row>
    <row r="25" spans="1:6" x14ac:dyDescent="0.2">
      <c r="A25" s="14">
        <v>5</v>
      </c>
      <c r="B25" s="32" t="s">
        <v>90</v>
      </c>
      <c r="C25" s="31">
        <v>1044</v>
      </c>
      <c r="D25" s="31">
        <v>4100</v>
      </c>
      <c r="E25" s="33" t="s">
        <v>90</v>
      </c>
      <c r="F25" s="33">
        <v>1</v>
      </c>
    </row>
    <row r="26" spans="1:6" x14ac:dyDescent="0.2">
      <c r="A26" s="18">
        <v>6</v>
      </c>
      <c r="B26" s="42" t="s">
        <v>90</v>
      </c>
      <c r="C26" s="38">
        <v>870</v>
      </c>
      <c r="D26" s="38">
        <v>4116</v>
      </c>
      <c r="E26" s="39" t="s">
        <v>90</v>
      </c>
      <c r="F26" s="39">
        <v>2</v>
      </c>
    </row>
    <row r="27" spans="1:6" x14ac:dyDescent="0.2">
      <c r="A27" s="2" t="s">
        <v>93</v>
      </c>
      <c r="F27" s="21" t="s">
        <v>94</v>
      </c>
    </row>
    <row r="29" spans="1:6" x14ac:dyDescent="0.2">
      <c r="A29" s="25"/>
    </row>
    <row r="30" spans="1:6" x14ac:dyDescent="0.2">
      <c r="A30" s="25"/>
    </row>
  </sheetData>
  <mergeCells count="7">
    <mergeCell ref="A3:A5"/>
    <mergeCell ref="B3:C3"/>
    <mergeCell ref="D3:F3"/>
    <mergeCell ref="B4:B5"/>
    <mergeCell ref="C4:C5"/>
    <mergeCell ref="D4:D5"/>
    <mergeCell ref="E4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E1D8-DB66-48A3-BEF2-5AB4AC406537}">
  <sheetPr>
    <pageSetUpPr fitToPage="1"/>
  </sheetPr>
  <dimension ref="A1:Q99"/>
  <sheetViews>
    <sheetView workbookViewId="0">
      <pane xSplit="1" ySplit="4" topLeftCell="K20" activePane="bottomRight" state="frozen"/>
      <selection pane="topRight"/>
      <selection pane="bottomLeft"/>
      <selection pane="bottomRight" activeCell="A24" sqref="A24:Q25"/>
    </sheetView>
  </sheetViews>
  <sheetFormatPr defaultRowHeight="13.2" x14ac:dyDescent="0.2"/>
  <cols>
    <col min="1" max="1" width="12.3984375" style="2" customWidth="1"/>
    <col min="2" max="16" width="13.8984375" style="2" customWidth="1"/>
    <col min="17" max="17" width="15.09765625" style="2" customWidth="1"/>
    <col min="18" max="256" width="9" style="2"/>
    <col min="257" max="257" width="12.3984375" style="2" customWidth="1"/>
    <col min="258" max="272" width="13.8984375" style="2" customWidth="1"/>
    <col min="273" max="273" width="15.09765625" style="2" customWidth="1"/>
    <col min="274" max="512" width="9" style="2"/>
    <col min="513" max="513" width="12.3984375" style="2" customWidth="1"/>
    <col min="514" max="528" width="13.8984375" style="2" customWidth="1"/>
    <col min="529" max="529" width="15.09765625" style="2" customWidth="1"/>
    <col min="530" max="768" width="9" style="2"/>
    <col min="769" max="769" width="12.3984375" style="2" customWidth="1"/>
    <col min="770" max="784" width="13.8984375" style="2" customWidth="1"/>
    <col min="785" max="785" width="15.09765625" style="2" customWidth="1"/>
    <col min="786" max="1024" width="9" style="2"/>
    <col min="1025" max="1025" width="12.3984375" style="2" customWidth="1"/>
    <col min="1026" max="1040" width="13.8984375" style="2" customWidth="1"/>
    <col min="1041" max="1041" width="15.09765625" style="2" customWidth="1"/>
    <col min="1042" max="1280" width="9" style="2"/>
    <col min="1281" max="1281" width="12.3984375" style="2" customWidth="1"/>
    <col min="1282" max="1296" width="13.8984375" style="2" customWidth="1"/>
    <col min="1297" max="1297" width="15.09765625" style="2" customWidth="1"/>
    <col min="1298" max="1536" width="9" style="2"/>
    <col min="1537" max="1537" width="12.3984375" style="2" customWidth="1"/>
    <col min="1538" max="1552" width="13.8984375" style="2" customWidth="1"/>
    <col min="1553" max="1553" width="15.09765625" style="2" customWidth="1"/>
    <col min="1554" max="1792" width="9" style="2"/>
    <col min="1793" max="1793" width="12.3984375" style="2" customWidth="1"/>
    <col min="1794" max="1808" width="13.8984375" style="2" customWidth="1"/>
    <col min="1809" max="1809" width="15.09765625" style="2" customWidth="1"/>
    <col min="1810" max="2048" width="9" style="2"/>
    <col min="2049" max="2049" width="12.3984375" style="2" customWidth="1"/>
    <col min="2050" max="2064" width="13.8984375" style="2" customWidth="1"/>
    <col min="2065" max="2065" width="15.09765625" style="2" customWidth="1"/>
    <col min="2066" max="2304" width="9" style="2"/>
    <col min="2305" max="2305" width="12.3984375" style="2" customWidth="1"/>
    <col min="2306" max="2320" width="13.8984375" style="2" customWidth="1"/>
    <col min="2321" max="2321" width="15.09765625" style="2" customWidth="1"/>
    <col min="2322" max="2560" width="9" style="2"/>
    <col min="2561" max="2561" width="12.3984375" style="2" customWidth="1"/>
    <col min="2562" max="2576" width="13.8984375" style="2" customWidth="1"/>
    <col min="2577" max="2577" width="15.09765625" style="2" customWidth="1"/>
    <col min="2578" max="2816" width="9" style="2"/>
    <col min="2817" max="2817" width="12.3984375" style="2" customWidth="1"/>
    <col min="2818" max="2832" width="13.8984375" style="2" customWidth="1"/>
    <col min="2833" max="2833" width="15.09765625" style="2" customWidth="1"/>
    <col min="2834" max="3072" width="9" style="2"/>
    <col min="3073" max="3073" width="12.3984375" style="2" customWidth="1"/>
    <col min="3074" max="3088" width="13.8984375" style="2" customWidth="1"/>
    <col min="3089" max="3089" width="15.09765625" style="2" customWidth="1"/>
    <col min="3090" max="3328" width="9" style="2"/>
    <col min="3329" max="3329" width="12.3984375" style="2" customWidth="1"/>
    <col min="3330" max="3344" width="13.8984375" style="2" customWidth="1"/>
    <col min="3345" max="3345" width="15.09765625" style="2" customWidth="1"/>
    <col min="3346" max="3584" width="9" style="2"/>
    <col min="3585" max="3585" width="12.3984375" style="2" customWidth="1"/>
    <col min="3586" max="3600" width="13.8984375" style="2" customWidth="1"/>
    <col min="3601" max="3601" width="15.09765625" style="2" customWidth="1"/>
    <col min="3602" max="3840" width="9" style="2"/>
    <col min="3841" max="3841" width="12.3984375" style="2" customWidth="1"/>
    <col min="3842" max="3856" width="13.8984375" style="2" customWidth="1"/>
    <col min="3857" max="3857" width="15.09765625" style="2" customWidth="1"/>
    <col min="3858" max="4096" width="9" style="2"/>
    <col min="4097" max="4097" width="12.3984375" style="2" customWidth="1"/>
    <col min="4098" max="4112" width="13.8984375" style="2" customWidth="1"/>
    <col min="4113" max="4113" width="15.09765625" style="2" customWidth="1"/>
    <col min="4114" max="4352" width="9" style="2"/>
    <col min="4353" max="4353" width="12.3984375" style="2" customWidth="1"/>
    <col min="4354" max="4368" width="13.8984375" style="2" customWidth="1"/>
    <col min="4369" max="4369" width="15.09765625" style="2" customWidth="1"/>
    <col min="4370" max="4608" width="9" style="2"/>
    <col min="4609" max="4609" width="12.3984375" style="2" customWidth="1"/>
    <col min="4610" max="4624" width="13.8984375" style="2" customWidth="1"/>
    <col min="4625" max="4625" width="15.09765625" style="2" customWidth="1"/>
    <col min="4626" max="4864" width="9" style="2"/>
    <col min="4865" max="4865" width="12.3984375" style="2" customWidth="1"/>
    <col min="4866" max="4880" width="13.8984375" style="2" customWidth="1"/>
    <col min="4881" max="4881" width="15.09765625" style="2" customWidth="1"/>
    <col min="4882" max="5120" width="9" style="2"/>
    <col min="5121" max="5121" width="12.3984375" style="2" customWidth="1"/>
    <col min="5122" max="5136" width="13.8984375" style="2" customWidth="1"/>
    <col min="5137" max="5137" width="15.09765625" style="2" customWidth="1"/>
    <col min="5138" max="5376" width="9" style="2"/>
    <col min="5377" max="5377" width="12.3984375" style="2" customWidth="1"/>
    <col min="5378" max="5392" width="13.8984375" style="2" customWidth="1"/>
    <col min="5393" max="5393" width="15.09765625" style="2" customWidth="1"/>
    <col min="5394" max="5632" width="9" style="2"/>
    <col min="5633" max="5633" width="12.3984375" style="2" customWidth="1"/>
    <col min="5634" max="5648" width="13.8984375" style="2" customWidth="1"/>
    <col min="5649" max="5649" width="15.09765625" style="2" customWidth="1"/>
    <col min="5650" max="5888" width="9" style="2"/>
    <col min="5889" max="5889" width="12.3984375" style="2" customWidth="1"/>
    <col min="5890" max="5904" width="13.8984375" style="2" customWidth="1"/>
    <col min="5905" max="5905" width="15.09765625" style="2" customWidth="1"/>
    <col min="5906" max="6144" width="9" style="2"/>
    <col min="6145" max="6145" width="12.3984375" style="2" customWidth="1"/>
    <col min="6146" max="6160" width="13.8984375" style="2" customWidth="1"/>
    <col min="6161" max="6161" width="15.09765625" style="2" customWidth="1"/>
    <col min="6162" max="6400" width="9" style="2"/>
    <col min="6401" max="6401" width="12.3984375" style="2" customWidth="1"/>
    <col min="6402" max="6416" width="13.8984375" style="2" customWidth="1"/>
    <col min="6417" max="6417" width="15.09765625" style="2" customWidth="1"/>
    <col min="6418" max="6656" width="9" style="2"/>
    <col min="6657" max="6657" width="12.3984375" style="2" customWidth="1"/>
    <col min="6658" max="6672" width="13.8984375" style="2" customWidth="1"/>
    <col min="6673" max="6673" width="15.09765625" style="2" customWidth="1"/>
    <col min="6674" max="6912" width="9" style="2"/>
    <col min="6913" max="6913" width="12.3984375" style="2" customWidth="1"/>
    <col min="6914" max="6928" width="13.8984375" style="2" customWidth="1"/>
    <col min="6929" max="6929" width="15.09765625" style="2" customWidth="1"/>
    <col min="6930" max="7168" width="9" style="2"/>
    <col min="7169" max="7169" width="12.3984375" style="2" customWidth="1"/>
    <col min="7170" max="7184" width="13.8984375" style="2" customWidth="1"/>
    <col min="7185" max="7185" width="15.09765625" style="2" customWidth="1"/>
    <col min="7186" max="7424" width="9" style="2"/>
    <col min="7425" max="7425" width="12.3984375" style="2" customWidth="1"/>
    <col min="7426" max="7440" width="13.8984375" style="2" customWidth="1"/>
    <col min="7441" max="7441" width="15.09765625" style="2" customWidth="1"/>
    <col min="7442" max="7680" width="9" style="2"/>
    <col min="7681" max="7681" width="12.3984375" style="2" customWidth="1"/>
    <col min="7682" max="7696" width="13.8984375" style="2" customWidth="1"/>
    <col min="7697" max="7697" width="15.09765625" style="2" customWidth="1"/>
    <col min="7698" max="7936" width="9" style="2"/>
    <col min="7937" max="7937" width="12.3984375" style="2" customWidth="1"/>
    <col min="7938" max="7952" width="13.8984375" style="2" customWidth="1"/>
    <col min="7953" max="7953" width="15.09765625" style="2" customWidth="1"/>
    <col min="7954" max="8192" width="9" style="2"/>
    <col min="8193" max="8193" width="12.3984375" style="2" customWidth="1"/>
    <col min="8194" max="8208" width="13.8984375" style="2" customWidth="1"/>
    <col min="8209" max="8209" width="15.09765625" style="2" customWidth="1"/>
    <col min="8210" max="8448" width="9" style="2"/>
    <col min="8449" max="8449" width="12.3984375" style="2" customWidth="1"/>
    <col min="8450" max="8464" width="13.8984375" style="2" customWidth="1"/>
    <col min="8465" max="8465" width="15.09765625" style="2" customWidth="1"/>
    <col min="8466" max="8704" width="9" style="2"/>
    <col min="8705" max="8705" width="12.3984375" style="2" customWidth="1"/>
    <col min="8706" max="8720" width="13.8984375" style="2" customWidth="1"/>
    <col min="8721" max="8721" width="15.09765625" style="2" customWidth="1"/>
    <col min="8722" max="8960" width="9" style="2"/>
    <col min="8961" max="8961" width="12.3984375" style="2" customWidth="1"/>
    <col min="8962" max="8976" width="13.8984375" style="2" customWidth="1"/>
    <col min="8977" max="8977" width="15.09765625" style="2" customWidth="1"/>
    <col min="8978" max="9216" width="9" style="2"/>
    <col min="9217" max="9217" width="12.3984375" style="2" customWidth="1"/>
    <col min="9218" max="9232" width="13.8984375" style="2" customWidth="1"/>
    <col min="9233" max="9233" width="15.09765625" style="2" customWidth="1"/>
    <col min="9234" max="9472" width="9" style="2"/>
    <col min="9473" max="9473" width="12.3984375" style="2" customWidth="1"/>
    <col min="9474" max="9488" width="13.8984375" style="2" customWidth="1"/>
    <col min="9489" max="9489" width="15.09765625" style="2" customWidth="1"/>
    <col min="9490" max="9728" width="9" style="2"/>
    <col min="9729" max="9729" width="12.3984375" style="2" customWidth="1"/>
    <col min="9730" max="9744" width="13.8984375" style="2" customWidth="1"/>
    <col min="9745" max="9745" width="15.09765625" style="2" customWidth="1"/>
    <col min="9746" max="9984" width="9" style="2"/>
    <col min="9985" max="9985" width="12.3984375" style="2" customWidth="1"/>
    <col min="9986" max="10000" width="13.8984375" style="2" customWidth="1"/>
    <col min="10001" max="10001" width="15.09765625" style="2" customWidth="1"/>
    <col min="10002" max="10240" width="9" style="2"/>
    <col min="10241" max="10241" width="12.3984375" style="2" customWidth="1"/>
    <col min="10242" max="10256" width="13.8984375" style="2" customWidth="1"/>
    <col min="10257" max="10257" width="15.09765625" style="2" customWidth="1"/>
    <col min="10258" max="10496" width="9" style="2"/>
    <col min="10497" max="10497" width="12.3984375" style="2" customWidth="1"/>
    <col min="10498" max="10512" width="13.8984375" style="2" customWidth="1"/>
    <col min="10513" max="10513" width="15.09765625" style="2" customWidth="1"/>
    <col min="10514" max="10752" width="9" style="2"/>
    <col min="10753" max="10753" width="12.3984375" style="2" customWidth="1"/>
    <col min="10754" max="10768" width="13.8984375" style="2" customWidth="1"/>
    <col min="10769" max="10769" width="15.09765625" style="2" customWidth="1"/>
    <col min="10770" max="11008" width="9" style="2"/>
    <col min="11009" max="11009" width="12.3984375" style="2" customWidth="1"/>
    <col min="11010" max="11024" width="13.8984375" style="2" customWidth="1"/>
    <col min="11025" max="11025" width="15.09765625" style="2" customWidth="1"/>
    <col min="11026" max="11264" width="9" style="2"/>
    <col min="11265" max="11265" width="12.3984375" style="2" customWidth="1"/>
    <col min="11266" max="11280" width="13.8984375" style="2" customWidth="1"/>
    <col min="11281" max="11281" width="15.09765625" style="2" customWidth="1"/>
    <col min="11282" max="11520" width="9" style="2"/>
    <col min="11521" max="11521" width="12.3984375" style="2" customWidth="1"/>
    <col min="11522" max="11536" width="13.8984375" style="2" customWidth="1"/>
    <col min="11537" max="11537" width="15.09765625" style="2" customWidth="1"/>
    <col min="11538" max="11776" width="9" style="2"/>
    <col min="11777" max="11777" width="12.3984375" style="2" customWidth="1"/>
    <col min="11778" max="11792" width="13.8984375" style="2" customWidth="1"/>
    <col min="11793" max="11793" width="15.09765625" style="2" customWidth="1"/>
    <col min="11794" max="12032" width="9" style="2"/>
    <col min="12033" max="12033" width="12.3984375" style="2" customWidth="1"/>
    <col min="12034" max="12048" width="13.8984375" style="2" customWidth="1"/>
    <col min="12049" max="12049" width="15.09765625" style="2" customWidth="1"/>
    <col min="12050" max="12288" width="9" style="2"/>
    <col min="12289" max="12289" width="12.3984375" style="2" customWidth="1"/>
    <col min="12290" max="12304" width="13.8984375" style="2" customWidth="1"/>
    <col min="12305" max="12305" width="15.09765625" style="2" customWidth="1"/>
    <col min="12306" max="12544" width="9" style="2"/>
    <col min="12545" max="12545" width="12.3984375" style="2" customWidth="1"/>
    <col min="12546" max="12560" width="13.8984375" style="2" customWidth="1"/>
    <col min="12561" max="12561" width="15.09765625" style="2" customWidth="1"/>
    <col min="12562" max="12800" width="9" style="2"/>
    <col min="12801" max="12801" width="12.3984375" style="2" customWidth="1"/>
    <col min="12802" max="12816" width="13.8984375" style="2" customWidth="1"/>
    <col min="12817" max="12817" width="15.09765625" style="2" customWidth="1"/>
    <col min="12818" max="13056" width="9" style="2"/>
    <col min="13057" max="13057" width="12.3984375" style="2" customWidth="1"/>
    <col min="13058" max="13072" width="13.8984375" style="2" customWidth="1"/>
    <col min="13073" max="13073" width="15.09765625" style="2" customWidth="1"/>
    <col min="13074" max="13312" width="9" style="2"/>
    <col min="13313" max="13313" width="12.3984375" style="2" customWidth="1"/>
    <col min="13314" max="13328" width="13.8984375" style="2" customWidth="1"/>
    <col min="13329" max="13329" width="15.09765625" style="2" customWidth="1"/>
    <col min="13330" max="13568" width="9" style="2"/>
    <col min="13569" max="13569" width="12.3984375" style="2" customWidth="1"/>
    <col min="13570" max="13584" width="13.8984375" style="2" customWidth="1"/>
    <col min="13585" max="13585" width="15.09765625" style="2" customWidth="1"/>
    <col min="13586" max="13824" width="9" style="2"/>
    <col min="13825" max="13825" width="12.3984375" style="2" customWidth="1"/>
    <col min="13826" max="13840" width="13.8984375" style="2" customWidth="1"/>
    <col min="13841" max="13841" width="15.09765625" style="2" customWidth="1"/>
    <col min="13842" max="14080" width="9" style="2"/>
    <col min="14081" max="14081" width="12.3984375" style="2" customWidth="1"/>
    <col min="14082" max="14096" width="13.8984375" style="2" customWidth="1"/>
    <col min="14097" max="14097" width="15.09765625" style="2" customWidth="1"/>
    <col min="14098" max="14336" width="9" style="2"/>
    <col min="14337" max="14337" width="12.3984375" style="2" customWidth="1"/>
    <col min="14338" max="14352" width="13.8984375" style="2" customWidth="1"/>
    <col min="14353" max="14353" width="15.09765625" style="2" customWidth="1"/>
    <col min="14354" max="14592" width="9" style="2"/>
    <col min="14593" max="14593" width="12.3984375" style="2" customWidth="1"/>
    <col min="14594" max="14608" width="13.8984375" style="2" customWidth="1"/>
    <col min="14609" max="14609" width="15.09765625" style="2" customWidth="1"/>
    <col min="14610" max="14848" width="9" style="2"/>
    <col min="14849" max="14849" width="12.3984375" style="2" customWidth="1"/>
    <col min="14850" max="14864" width="13.8984375" style="2" customWidth="1"/>
    <col min="14865" max="14865" width="15.09765625" style="2" customWidth="1"/>
    <col min="14866" max="15104" width="9" style="2"/>
    <col min="15105" max="15105" width="12.3984375" style="2" customWidth="1"/>
    <col min="15106" max="15120" width="13.8984375" style="2" customWidth="1"/>
    <col min="15121" max="15121" width="15.09765625" style="2" customWidth="1"/>
    <col min="15122" max="15360" width="9" style="2"/>
    <col min="15361" max="15361" width="12.3984375" style="2" customWidth="1"/>
    <col min="15362" max="15376" width="13.8984375" style="2" customWidth="1"/>
    <col min="15377" max="15377" width="15.09765625" style="2" customWidth="1"/>
    <col min="15378" max="15616" width="9" style="2"/>
    <col min="15617" max="15617" width="12.3984375" style="2" customWidth="1"/>
    <col min="15618" max="15632" width="13.8984375" style="2" customWidth="1"/>
    <col min="15633" max="15633" width="15.09765625" style="2" customWidth="1"/>
    <col min="15634" max="15872" width="9" style="2"/>
    <col min="15873" max="15873" width="12.3984375" style="2" customWidth="1"/>
    <col min="15874" max="15888" width="13.8984375" style="2" customWidth="1"/>
    <col min="15889" max="15889" width="15.09765625" style="2" customWidth="1"/>
    <col min="15890" max="16128" width="9" style="2"/>
    <col min="16129" max="16129" width="12.3984375" style="2" customWidth="1"/>
    <col min="16130" max="16144" width="13.8984375" style="2" customWidth="1"/>
    <col min="16145" max="16145" width="15.09765625" style="2" customWidth="1"/>
    <col min="16146" max="16384" width="9" style="2"/>
  </cols>
  <sheetData>
    <row r="1" spans="1:17" ht="19.2" x14ac:dyDescent="0.25">
      <c r="A1" s="1" t="s">
        <v>105</v>
      </c>
    </row>
    <row r="2" spans="1:17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65</v>
      </c>
    </row>
    <row r="3" spans="1:17" ht="14.25" customHeight="1" thickTop="1" x14ac:dyDescent="0.2">
      <c r="A3" s="233" t="s">
        <v>106</v>
      </c>
      <c r="B3" s="235" t="s">
        <v>107</v>
      </c>
      <c r="C3" s="229" t="s">
        <v>108</v>
      </c>
      <c r="D3" s="230"/>
      <c r="E3" s="229" t="s">
        <v>109</v>
      </c>
      <c r="F3" s="230"/>
      <c r="G3" s="229" t="s">
        <v>110</v>
      </c>
      <c r="H3" s="230"/>
      <c r="I3" s="229" t="s">
        <v>111</v>
      </c>
      <c r="J3" s="230"/>
      <c r="K3" s="229" t="s">
        <v>112</v>
      </c>
      <c r="L3" s="230"/>
      <c r="M3" s="229" t="s">
        <v>113</v>
      </c>
      <c r="N3" s="230"/>
      <c r="O3" s="203" t="s">
        <v>114</v>
      </c>
      <c r="P3" s="203" t="s">
        <v>115</v>
      </c>
      <c r="Q3" s="231" t="s">
        <v>116</v>
      </c>
    </row>
    <row r="4" spans="1:17" x14ac:dyDescent="0.2">
      <c r="A4" s="234"/>
      <c r="B4" s="229"/>
      <c r="C4" s="43" t="s">
        <v>117</v>
      </c>
      <c r="D4" s="43" t="s">
        <v>118</v>
      </c>
      <c r="E4" s="43" t="s">
        <v>117</v>
      </c>
      <c r="F4" s="43" t="s">
        <v>118</v>
      </c>
      <c r="G4" s="44" t="s">
        <v>117</v>
      </c>
      <c r="H4" s="45" t="s">
        <v>118</v>
      </c>
      <c r="I4" s="46" t="s">
        <v>117</v>
      </c>
      <c r="J4" s="46" t="s">
        <v>118</v>
      </c>
      <c r="K4" s="46" t="s">
        <v>117</v>
      </c>
      <c r="L4" s="46" t="s">
        <v>118</v>
      </c>
      <c r="M4" s="46" t="s">
        <v>117</v>
      </c>
      <c r="N4" s="46" t="s">
        <v>118</v>
      </c>
      <c r="O4" s="213"/>
      <c r="P4" s="213"/>
      <c r="Q4" s="232"/>
    </row>
    <row r="5" spans="1:17" x14ac:dyDescent="0.2">
      <c r="A5" s="47" t="s">
        <v>119</v>
      </c>
      <c r="B5" s="15">
        <v>5005</v>
      </c>
      <c r="C5" s="15">
        <v>1735</v>
      </c>
      <c r="D5" s="15">
        <v>147</v>
      </c>
      <c r="E5" s="15">
        <v>2920</v>
      </c>
      <c r="F5" s="15">
        <v>44</v>
      </c>
      <c r="G5" s="15">
        <v>3186</v>
      </c>
      <c r="H5" s="15">
        <v>170</v>
      </c>
      <c r="I5" s="15">
        <v>1393</v>
      </c>
      <c r="J5" s="15">
        <v>116</v>
      </c>
      <c r="K5" s="15">
        <v>5110</v>
      </c>
      <c r="L5" s="15">
        <v>148</v>
      </c>
      <c r="M5" s="48" t="s">
        <v>120</v>
      </c>
      <c r="N5" s="48" t="s">
        <v>120</v>
      </c>
      <c r="O5" s="21" t="s">
        <v>120</v>
      </c>
      <c r="P5" s="15">
        <v>647</v>
      </c>
      <c r="Q5" s="15">
        <v>1409</v>
      </c>
    </row>
    <row r="6" spans="1:17" x14ac:dyDescent="0.2">
      <c r="A6" s="47">
        <v>17</v>
      </c>
      <c r="B6" s="15">
        <v>4666</v>
      </c>
      <c r="C6" s="15">
        <v>1450</v>
      </c>
      <c r="D6" s="15">
        <v>114</v>
      </c>
      <c r="E6" s="15">
        <v>2734</v>
      </c>
      <c r="F6" s="15">
        <v>39</v>
      </c>
      <c r="G6" s="15">
        <v>3087</v>
      </c>
      <c r="H6" s="15">
        <v>180</v>
      </c>
      <c r="I6" s="15">
        <v>1015</v>
      </c>
      <c r="J6" s="15">
        <v>101</v>
      </c>
      <c r="K6" s="15">
        <v>4967</v>
      </c>
      <c r="L6" s="15">
        <v>173</v>
      </c>
      <c r="M6" s="48" t="s">
        <v>120</v>
      </c>
      <c r="N6" s="48" t="s">
        <v>120</v>
      </c>
      <c r="O6" s="21" t="s">
        <v>120</v>
      </c>
      <c r="P6" s="15">
        <v>587</v>
      </c>
      <c r="Q6" s="15">
        <v>1235</v>
      </c>
    </row>
    <row r="7" spans="1:17" x14ac:dyDescent="0.2">
      <c r="A7" s="47">
        <v>18</v>
      </c>
      <c r="B7" s="15">
        <v>5977</v>
      </c>
      <c r="C7" s="15">
        <v>2135</v>
      </c>
      <c r="D7" s="15">
        <v>149</v>
      </c>
      <c r="E7" s="15">
        <v>3186</v>
      </c>
      <c r="F7" s="15">
        <v>82</v>
      </c>
      <c r="G7" s="15">
        <v>4177</v>
      </c>
      <c r="H7" s="15">
        <v>267</v>
      </c>
      <c r="I7" s="15">
        <v>1138</v>
      </c>
      <c r="J7" s="15">
        <v>120</v>
      </c>
      <c r="K7" s="15">
        <v>6496</v>
      </c>
      <c r="L7" s="15">
        <v>159</v>
      </c>
      <c r="M7" s="15">
        <v>769</v>
      </c>
      <c r="N7" s="48">
        <v>57</v>
      </c>
      <c r="O7" s="15">
        <v>1072</v>
      </c>
      <c r="P7" s="15">
        <v>536</v>
      </c>
      <c r="Q7" s="15">
        <v>1715</v>
      </c>
    </row>
    <row r="8" spans="1:17" x14ac:dyDescent="0.2">
      <c r="A8" s="47">
        <v>19</v>
      </c>
      <c r="B8" s="15">
        <v>6130</v>
      </c>
      <c r="C8" s="15">
        <v>2138</v>
      </c>
      <c r="D8" s="15">
        <v>161</v>
      </c>
      <c r="E8" s="15">
        <v>3865</v>
      </c>
      <c r="F8" s="15">
        <v>92</v>
      </c>
      <c r="G8" s="15">
        <v>4426</v>
      </c>
      <c r="H8" s="15">
        <v>210</v>
      </c>
      <c r="I8" s="15">
        <v>1494</v>
      </c>
      <c r="J8" s="15">
        <v>135</v>
      </c>
      <c r="K8" s="15">
        <v>6549</v>
      </c>
      <c r="L8" s="15">
        <v>91</v>
      </c>
      <c r="M8" s="15">
        <v>921</v>
      </c>
      <c r="N8" s="48">
        <v>71</v>
      </c>
      <c r="O8" s="15">
        <v>1107</v>
      </c>
      <c r="P8" s="15">
        <v>580</v>
      </c>
      <c r="Q8" s="15">
        <v>202</v>
      </c>
    </row>
    <row r="9" spans="1:17" x14ac:dyDescent="0.2">
      <c r="A9" s="47">
        <v>20</v>
      </c>
      <c r="B9" s="15">
        <v>473</v>
      </c>
      <c r="C9" s="15">
        <v>1930</v>
      </c>
      <c r="D9" s="15">
        <v>158</v>
      </c>
      <c r="E9" s="15">
        <v>3610</v>
      </c>
      <c r="F9" s="15">
        <v>88</v>
      </c>
      <c r="G9" s="15">
        <v>2436</v>
      </c>
      <c r="H9" s="15">
        <v>117</v>
      </c>
      <c r="I9" s="15">
        <v>1622</v>
      </c>
      <c r="J9" s="15">
        <v>164</v>
      </c>
      <c r="K9" s="15">
        <v>6183</v>
      </c>
      <c r="L9" s="15">
        <v>111</v>
      </c>
      <c r="M9" s="15">
        <v>315</v>
      </c>
      <c r="N9" s="48">
        <v>31</v>
      </c>
      <c r="O9" s="15">
        <v>1184</v>
      </c>
      <c r="P9" s="15">
        <v>513</v>
      </c>
      <c r="Q9" s="2">
        <v>74</v>
      </c>
    </row>
    <row r="10" spans="1:17" x14ac:dyDescent="0.2">
      <c r="A10" s="47">
        <v>21</v>
      </c>
      <c r="B10" s="15">
        <v>473</v>
      </c>
      <c r="C10" s="15">
        <v>2019</v>
      </c>
      <c r="D10" s="15">
        <v>162</v>
      </c>
      <c r="E10" s="15">
        <v>5524</v>
      </c>
      <c r="F10" s="15">
        <v>89</v>
      </c>
      <c r="G10" s="15">
        <v>3173</v>
      </c>
      <c r="H10" s="15">
        <v>220</v>
      </c>
      <c r="I10" s="15">
        <v>4016</v>
      </c>
      <c r="J10" s="15">
        <v>484</v>
      </c>
      <c r="K10" s="15">
        <v>6488</v>
      </c>
      <c r="L10" s="15">
        <v>30</v>
      </c>
      <c r="M10" s="15">
        <v>375</v>
      </c>
      <c r="N10" s="48">
        <v>44</v>
      </c>
      <c r="O10" s="15">
        <v>929</v>
      </c>
      <c r="P10" s="15">
        <v>554</v>
      </c>
      <c r="Q10" s="2">
        <v>143</v>
      </c>
    </row>
    <row r="11" spans="1:17" x14ac:dyDescent="0.2">
      <c r="A11" s="47">
        <v>22</v>
      </c>
      <c r="B11" s="15">
        <v>501</v>
      </c>
      <c r="C11" s="15">
        <v>1961</v>
      </c>
      <c r="D11" s="15">
        <v>173</v>
      </c>
      <c r="E11" s="15">
        <v>5616</v>
      </c>
      <c r="F11" s="15">
        <v>135</v>
      </c>
      <c r="G11" s="15">
        <v>2800</v>
      </c>
      <c r="H11" s="15">
        <v>237</v>
      </c>
      <c r="I11" s="15">
        <v>3764</v>
      </c>
      <c r="J11" s="15">
        <v>380</v>
      </c>
      <c r="K11" s="15">
        <v>6284</v>
      </c>
      <c r="L11" s="15">
        <v>32</v>
      </c>
      <c r="M11" s="15">
        <v>394</v>
      </c>
      <c r="N11" s="48">
        <v>43</v>
      </c>
      <c r="O11" s="15">
        <v>1042</v>
      </c>
      <c r="P11" s="15">
        <v>578</v>
      </c>
      <c r="Q11" s="2">
        <v>61</v>
      </c>
    </row>
    <row r="12" spans="1:17" x14ac:dyDescent="0.2">
      <c r="A12" s="47">
        <v>23</v>
      </c>
      <c r="B12" s="15">
        <v>427</v>
      </c>
      <c r="C12" s="15">
        <v>2090</v>
      </c>
      <c r="D12" s="15">
        <v>143</v>
      </c>
      <c r="E12" s="15">
        <v>5264</v>
      </c>
      <c r="F12" s="15">
        <v>113</v>
      </c>
      <c r="G12" s="15">
        <v>3664</v>
      </c>
      <c r="H12" s="15">
        <v>235</v>
      </c>
      <c r="I12" s="15">
        <v>3346</v>
      </c>
      <c r="J12" s="15">
        <v>375</v>
      </c>
      <c r="K12" s="15">
        <v>5665</v>
      </c>
      <c r="L12" s="15">
        <v>35</v>
      </c>
      <c r="M12" s="15">
        <v>405</v>
      </c>
      <c r="N12" s="48">
        <v>46</v>
      </c>
      <c r="O12" s="15">
        <v>909</v>
      </c>
      <c r="P12" s="15">
        <v>623</v>
      </c>
      <c r="Q12" s="2">
        <v>55</v>
      </c>
    </row>
    <row r="13" spans="1:17" x14ac:dyDescent="0.2">
      <c r="A13" s="47">
        <v>24</v>
      </c>
      <c r="B13" s="15">
        <v>421</v>
      </c>
      <c r="C13" s="15">
        <v>1970</v>
      </c>
      <c r="D13" s="15">
        <v>125</v>
      </c>
      <c r="E13" s="15">
        <v>5055</v>
      </c>
      <c r="F13" s="15">
        <v>97</v>
      </c>
      <c r="G13" s="15">
        <v>3430</v>
      </c>
      <c r="H13" s="15">
        <v>196</v>
      </c>
      <c r="I13" s="15">
        <v>3755</v>
      </c>
      <c r="J13" s="15">
        <v>459</v>
      </c>
      <c r="K13" s="15">
        <v>5830</v>
      </c>
      <c r="L13" s="15">
        <v>52</v>
      </c>
      <c r="M13" s="15">
        <v>366</v>
      </c>
      <c r="N13" s="48">
        <v>31</v>
      </c>
      <c r="O13" s="15">
        <v>1305</v>
      </c>
      <c r="P13" s="15">
        <v>1374</v>
      </c>
      <c r="Q13" s="2">
        <v>48</v>
      </c>
    </row>
    <row r="14" spans="1:17" x14ac:dyDescent="0.2">
      <c r="A14" s="47">
        <v>25</v>
      </c>
      <c r="B14" s="15">
        <v>433</v>
      </c>
      <c r="C14" s="15">
        <v>2151</v>
      </c>
      <c r="D14" s="15">
        <v>189</v>
      </c>
      <c r="E14" s="15">
        <v>5391</v>
      </c>
      <c r="F14" s="15">
        <v>118</v>
      </c>
      <c r="G14" s="15">
        <v>5017</v>
      </c>
      <c r="H14" s="15">
        <v>303</v>
      </c>
      <c r="I14" s="15">
        <v>3839</v>
      </c>
      <c r="J14" s="15">
        <v>377</v>
      </c>
      <c r="K14" s="15">
        <v>5903</v>
      </c>
      <c r="L14" s="15">
        <v>48</v>
      </c>
      <c r="M14" s="15">
        <v>410</v>
      </c>
      <c r="N14" s="48">
        <v>33</v>
      </c>
      <c r="O14" s="15">
        <v>1215</v>
      </c>
      <c r="P14" s="15">
        <v>1211</v>
      </c>
      <c r="Q14" s="2">
        <v>50</v>
      </c>
    </row>
    <row r="15" spans="1:17" x14ac:dyDescent="0.2">
      <c r="A15" s="47">
        <v>26</v>
      </c>
      <c r="B15" s="15">
        <v>325</v>
      </c>
      <c r="C15" s="15">
        <v>1656</v>
      </c>
      <c r="D15" s="15">
        <v>194</v>
      </c>
      <c r="E15" s="15">
        <v>4524</v>
      </c>
      <c r="F15" s="15">
        <v>83</v>
      </c>
      <c r="G15" s="15">
        <v>4511</v>
      </c>
      <c r="H15" s="15">
        <v>320</v>
      </c>
      <c r="I15" s="15">
        <v>2529</v>
      </c>
      <c r="J15" s="15">
        <v>223</v>
      </c>
      <c r="K15" s="15">
        <v>6224</v>
      </c>
      <c r="L15" s="15">
        <v>43</v>
      </c>
      <c r="M15" s="15">
        <v>464</v>
      </c>
      <c r="N15" s="48">
        <v>50</v>
      </c>
      <c r="O15" s="15">
        <v>1160</v>
      </c>
      <c r="P15" s="15">
        <v>919</v>
      </c>
      <c r="Q15" s="2">
        <v>94</v>
      </c>
    </row>
    <row r="16" spans="1:17" x14ac:dyDescent="0.2">
      <c r="A16" s="47">
        <v>27</v>
      </c>
      <c r="B16" s="15">
        <v>439</v>
      </c>
      <c r="C16" s="15">
        <v>1205</v>
      </c>
      <c r="D16" s="15">
        <v>127</v>
      </c>
      <c r="E16" s="15">
        <v>4964</v>
      </c>
      <c r="F16" s="15">
        <v>83</v>
      </c>
      <c r="G16" s="15">
        <v>4935</v>
      </c>
      <c r="H16" s="15">
        <v>371</v>
      </c>
      <c r="I16" s="15">
        <v>2908</v>
      </c>
      <c r="J16" s="15">
        <v>247</v>
      </c>
      <c r="K16" s="15">
        <v>6165</v>
      </c>
      <c r="L16" s="15">
        <v>49</v>
      </c>
      <c r="M16" s="15">
        <v>473</v>
      </c>
      <c r="N16" s="48">
        <v>56</v>
      </c>
      <c r="O16" s="15">
        <v>1252</v>
      </c>
      <c r="P16" s="15">
        <v>806</v>
      </c>
      <c r="Q16" s="2">
        <v>99</v>
      </c>
    </row>
    <row r="17" spans="1:17" x14ac:dyDescent="0.2">
      <c r="A17" s="47">
        <v>28</v>
      </c>
      <c r="B17" s="15">
        <v>401</v>
      </c>
      <c r="C17" s="15">
        <v>1100</v>
      </c>
      <c r="D17" s="15">
        <v>57</v>
      </c>
      <c r="E17" s="15">
        <v>5433</v>
      </c>
      <c r="F17" s="15">
        <v>106</v>
      </c>
      <c r="G17" s="15">
        <v>4495</v>
      </c>
      <c r="H17" s="15">
        <v>345</v>
      </c>
      <c r="I17" s="15">
        <v>3851</v>
      </c>
      <c r="J17" s="15">
        <v>371</v>
      </c>
      <c r="K17" s="15">
        <v>6179</v>
      </c>
      <c r="L17" s="15">
        <v>64</v>
      </c>
      <c r="M17" s="15">
        <v>433</v>
      </c>
      <c r="N17" s="48">
        <v>35</v>
      </c>
      <c r="O17" s="15">
        <v>1557</v>
      </c>
      <c r="P17" s="15">
        <v>926</v>
      </c>
      <c r="Q17" s="2">
        <v>193</v>
      </c>
    </row>
    <row r="18" spans="1:17" x14ac:dyDescent="0.2">
      <c r="A18" s="47">
        <v>29</v>
      </c>
      <c r="B18" s="15">
        <v>356</v>
      </c>
      <c r="C18" s="15">
        <v>1150</v>
      </c>
      <c r="D18" s="15">
        <v>66</v>
      </c>
      <c r="E18" s="15">
        <v>4945</v>
      </c>
      <c r="F18" s="15">
        <v>91</v>
      </c>
      <c r="G18" s="15">
        <v>4947</v>
      </c>
      <c r="H18" s="15">
        <v>350</v>
      </c>
      <c r="I18" s="15">
        <v>2658</v>
      </c>
      <c r="J18" s="15">
        <v>288</v>
      </c>
      <c r="K18" s="15">
        <v>5906</v>
      </c>
      <c r="L18" s="15">
        <v>61</v>
      </c>
      <c r="M18" s="15">
        <v>313</v>
      </c>
      <c r="N18" s="48">
        <v>30</v>
      </c>
      <c r="O18" s="15">
        <v>1477</v>
      </c>
      <c r="P18" s="15">
        <v>838</v>
      </c>
      <c r="Q18" s="2">
        <v>69</v>
      </c>
    </row>
    <row r="19" spans="1:17" x14ac:dyDescent="0.2">
      <c r="A19" s="47">
        <v>30</v>
      </c>
      <c r="B19" s="15">
        <v>342</v>
      </c>
      <c r="C19" s="15">
        <v>1159</v>
      </c>
      <c r="D19" s="15">
        <v>53</v>
      </c>
      <c r="E19" s="15">
        <v>4747</v>
      </c>
      <c r="F19" s="15">
        <v>79</v>
      </c>
      <c r="G19" s="15">
        <v>3860</v>
      </c>
      <c r="H19" s="15">
        <v>271</v>
      </c>
      <c r="I19" s="15">
        <v>2571</v>
      </c>
      <c r="J19" s="15">
        <v>240</v>
      </c>
      <c r="K19" s="15">
        <v>5836</v>
      </c>
      <c r="L19" s="15">
        <v>132</v>
      </c>
      <c r="M19" s="15">
        <v>379</v>
      </c>
      <c r="N19" s="48">
        <v>31</v>
      </c>
      <c r="O19" s="15">
        <v>1574</v>
      </c>
      <c r="P19" s="15">
        <v>877</v>
      </c>
      <c r="Q19" s="2">
        <v>126</v>
      </c>
    </row>
    <row r="20" spans="1:17" x14ac:dyDescent="0.2">
      <c r="A20" s="47" t="s">
        <v>121</v>
      </c>
      <c r="B20" s="15">
        <v>334</v>
      </c>
      <c r="C20" s="15">
        <v>1078</v>
      </c>
      <c r="D20" s="15">
        <v>82</v>
      </c>
      <c r="E20" s="15">
        <v>4764</v>
      </c>
      <c r="F20" s="15">
        <v>108</v>
      </c>
      <c r="G20" s="15">
        <v>3918</v>
      </c>
      <c r="H20" s="15">
        <v>268</v>
      </c>
      <c r="I20" s="15">
        <v>2517</v>
      </c>
      <c r="J20" s="15">
        <v>235</v>
      </c>
      <c r="K20" s="15">
        <v>5516</v>
      </c>
      <c r="L20" s="15">
        <v>290</v>
      </c>
      <c r="M20" s="15">
        <v>385</v>
      </c>
      <c r="N20" s="48">
        <v>33</v>
      </c>
      <c r="O20" s="15">
        <v>1606</v>
      </c>
      <c r="P20" s="15">
        <v>728</v>
      </c>
      <c r="Q20" s="2">
        <v>106</v>
      </c>
    </row>
    <row r="21" spans="1:17" x14ac:dyDescent="0.2">
      <c r="A21" s="47">
        <v>2</v>
      </c>
      <c r="B21" s="15">
        <v>202</v>
      </c>
      <c r="C21" s="15">
        <v>952</v>
      </c>
      <c r="D21" s="15">
        <v>57</v>
      </c>
      <c r="E21" s="15">
        <v>4565</v>
      </c>
      <c r="F21" s="15">
        <v>90</v>
      </c>
      <c r="G21" s="15">
        <v>3078</v>
      </c>
      <c r="H21" s="15">
        <v>196</v>
      </c>
      <c r="I21" s="15">
        <v>2211</v>
      </c>
      <c r="J21" s="15">
        <v>203</v>
      </c>
      <c r="K21" s="15">
        <v>4228</v>
      </c>
      <c r="L21" s="15">
        <v>159</v>
      </c>
      <c r="M21" s="15">
        <v>289</v>
      </c>
      <c r="N21" s="48">
        <v>28</v>
      </c>
      <c r="O21" s="15">
        <v>1320</v>
      </c>
      <c r="P21" s="15">
        <v>749</v>
      </c>
      <c r="Q21" s="2">
        <v>57</v>
      </c>
    </row>
    <row r="22" spans="1:17" x14ac:dyDescent="0.2">
      <c r="A22" s="47">
        <v>3</v>
      </c>
      <c r="B22" s="15">
        <v>257</v>
      </c>
      <c r="C22" s="15">
        <v>1074</v>
      </c>
      <c r="D22" s="15">
        <v>37</v>
      </c>
      <c r="E22" s="15">
        <v>5020</v>
      </c>
      <c r="F22" s="15">
        <v>102</v>
      </c>
      <c r="G22" s="15">
        <v>3511</v>
      </c>
      <c r="H22" s="15">
        <v>238</v>
      </c>
      <c r="I22" s="15">
        <v>2527</v>
      </c>
      <c r="J22" s="15">
        <v>217</v>
      </c>
      <c r="K22" s="15">
        <v>4836</v>
      </c>
      <c r="L22" s="15">
        <v>147</v>
      </c>
      <c r="M22" s="15">
        <v>344</v>
      </c>
      <c r="N22" s="48">
        <v>27</v>
      </c>
      <c r="O22" s="15">
        <v>1371</v>
      </c>
      <c r="P22" s="15">
        <v>685</v>
      </c>
      <c r="Q22" s="2">
        <v>66</v>
      </c>
    </row>
    <row r="23" spans="1:17" x14ac:dyDescent="0.2">
      <c r="A23" s="47">
        <v>4</v>
      </c>
      <c r="B23" s="15">
        <v>319</v>
      </c>
      <c r="C23" s="15">
        <v>1248</v>
      </c>
      <c r="D23" s="15">
        <v>56</v>
      </c>
      <c r="E23" s="15">
        <v>5011</v>
      </c>
      <c r="F23" s="15">
        <v>113</v>
      </c>
      <c r="G23" s="15">
        <v>3756</v>
      </c>
      <c r="H23" s="15">
        <v>232</v>
      </c>
      <c r="I23" s="15">
        <v>2349</v>
      </c>
      <c r="J23" s="15">
        <v>167</v>
      </c>
      <c r="K23" s="15">
        <v>4864</v>
      </c>
      <c r="L23" s="15">
        <v>155</v>
      </c>
      <c r="M23" s="15">
        <v>405</v>
      </c>
      <c r="N23" s="48">
        <v>49</v>
      </c>
      <c r="O23" s="15">
        <v>1422</v>
      </c>
      <c r="P23" s="15">
        <v>589</v>
      </c>
      <c r="Q23" s="2">
        <v>57</v>
      </c>
    </row>
    <row r="24" spans="1:17" x14ac:dyDescent="0.2">
      <c r="A24" s="47">
        <v>5</v>
      </c>
      <c r="B24" s="15">
        <v>313</v>
      </c>
      <c r="C24" s="15">
        <v>1184</v>
      </c>
      <c r="D24" s="15">
        <v>40</v>
      </c>
      <c r="E24" s="15">
        <v>5397</v>
      </c>
      <c r="F24" s="15">
        <v>122</v>
      </c>
      <c r="G24" s="15">
        <v>3723</v>
      </c>
      <c r="H24" s="15">
        <v>239</v>
      </c>
      <c r="I24" s="15">
        <v>2379</v>
      </c>
      <c r="J24" s="15">
        <v>191</v>
      </c>
      <c r="K24" s="15">
        <v>5109</v>
      </c>
      <c r="L24" s="15">
        <v>185</v>
      </c>
      <c r="M24" s="15">
        <v>318</v>
      </c>
      <c r="N24" s="48">
        <v>24</v>
      </c>
      <c r="O24" s="15">
        <v>1387</v>
      </c>
      <c r="P24" s="15">
        <v>634</v>
      </c>
      <c r="Q24" s="2">
        <v>82</v>
      </c>
    </row>
    <row r="25" spans="1:17" x14ac:dyDescent="0.2">
      <c r="A25" s="49">
        <v>6</v>
      </c>
      <c r="B25" s="20">
        <v>314</v>
      </c>
      <c r="C25" s="20">
        <v>1259</v>
      </c>
      <c r="D25" s="20">
        <v>49</v>
      </c>
      <c r="E25" s="20">
        <v>5854</v>
      </c>
      <c r="F25" s="20">
        <v>139</v>
      </c>
      <c r="G25" s="20">
        <v>3932</v>
      </c>
      <c r="H25" s="20">
        <v>247</v>
      </c>
      <c r="I25" s="20">
        <v>2495</v>
      </c>
      <c r="J25" s="20">
        <v>171</v>
      </c>
      <c r="K25" s="20">
        <v>5189</v>
      </c>
      <c r="L25" s="20">
        <v>219</v>
      </c>
      <c r="M25" s="20">
        <v>350</v>
      </c>
      <c r="N25" s="50">
        <v>38</v>
      </c>
      <c r="O25" s="20">
        <v>1069</v>
      </c>
      <c r="P25" s="20">
        <v>598</v>
      </c>
      <c r="Q25" s="51">
        <v>80</v>
      </c>
    </row>
    <row r="26" spans="1:17" x14ac:dyDescent="0.2">
      <c r="A26" s="2" t="s">
        <v>122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21" t="s">
        <v>94</v>
      </c>
    </row>
    <row r="27" spans="1:17" x14ac:dyDescent="0.2">
      <c r="A27" s="2" t="s">
        <v>93</v>
      </c>
      <c r="B27" s="15"/>
      <c r="C27" s="15"/>
      <c r="D27" s="15"/>
      <c r="E27" s="15"/>
      <c r="F27" s="15"/>
      <c r="Q27" s="21"/>
    </row>
    <row r="28" spans="1:17" x14ac:dyDescent="0.2">
      <c r="A28" s="52"/>
      <c r="B28" s="53"/>
      <c r="C28" s="53"/>
      <c r="D28" s="53"/>
      <c r="E28" s="53"/>
      <c r="F28" s="53"/>
    </row>
    <row r="29" spans="1:17" ht="14.4" x14ac:dyDescent="0.2">
      <c r="A29" s="54"/>
      <c r="I29" s="55"/>
      <c r="K29" s="55"/>
    </row>
    <row r="30" spans="1:17" ht="14.4" x14ac:dyDescent="0.2">
      <c r="A30" s="54"/>
      <c r="I30" s="55"/>
      <c r="K30" s="55"/>
    </row>
    <row r="31" spans="1:17" ht="14.4" x14ac:dyDescent="0.2">
      <c r="A31" s="56"/>
      <c r="I31" s="55"/>
      <c r="K31" s="55"/>
    </row>
    <row r="32" spans="1:17" ht="14.4" x14ac:dyDescent="0.2">
      <c r="A32" s="56"/>
      <c r="I32" s="55"/>
      <c r="K32" s="55"/>
    </row>
    <row r="33" spans="1:11" ht="14.4" x14ac:dyDescent="0.2">
      <c r="A33" s="56"/>
      <c r="I33" s="55"/>
      <c r="K33" s="55"/>
    </row>
    <row r="34" spans="1:11" ht="14.4" x14ac:dyDescent="0.2">
      <c r="A34" s="56"/>
      <c r="I34" s="55"/>
      <c r="K34" s="55"/>
    </row>
    <row r="35" spans="1:11" ht="14.4" x14ac:dyDescent="0.2">
      <c r="A35" s="56"/>
      <c r="I35" s="55"/>
      <c r="K35" s="55"/>
    </row>
    <row r="36" spans="1:11" ht="14.4" x14ac:dyDescent="0.2">
      <c r="A36" s="56"/>
      <c r="I36" s="55"/>
      <c r="K36" s="55"/>
    </row>
    <row r="37" spans="1:11" ht="14.4" x14ac:dyDescent="0.2">
      <c r="A37" s="56"/>
      <c r="I37" s="55"/>
      <c r="K37" s="55"/>
    </row>
    <row r="38" spans="1:11" ht="14.4" x14ac:dyDescent="0.2">
      <c r="I38" s="55"/>
      <c r="K38" s="55"/>
    </row>
    <row r="39" spans="1:11" ht="14.4" x14ac:dyDescent="0.2">
      <c r="I39" s="55"/>
      <c r="K39" s="55"/>
    </row>
    <row r="40" spans="1:11" ht="14.4" x14ac:dyDescent="0.2">
      <c r="I40" s="55"/>
      <c r="K40" s="55"/>
    </row>
    <row r="41" spans="1:11" ht="14.4" x14ac:dyDescent="0.2">
      <c r="I41" s="55"/>
      <c r="K41" s="55"/>
    </row>
    <row r="42" spans="1:11" ht="14.4" x14ac:dyDescent="0.2">
      <c r="I42" s="55"/>
      <c r="K42" s="55"/>
    </row>
    <row r="43" spans="1:11" ht="14.4" x14ac:dyDescent="0.2">
      <c r="I43" s="55"/>
      <c r="K43" s="55"/>
    </row>
    <row r="44" spans="1:11" ht="14.4" x14ac:dyDescent="0.2">
      <c r="I44" s="55"/>
      <c r="K44" s="55"/>
    </row>
    <row r="45" spans="1:11" ht="14.4" x14ac:dyDescent="0.2">
      <c r="I45" s="55"/>
      <c r="K45" s="55"/>
    </row>
    <row r="46" spans="1:11" ht="14.4" x14ac:dyDescent="0.2">
      <c r="I46" s="55"/>
      <c r="K46" s="55"/>
    </row>
    <row r="47" spans="1:11" ht="14.4" x14ac:dyDescent="0.2">
      <c r="I47" s="55"/>
      <c r="K47" s="55"/>
    </row>
    <row r="48" spans="1:11" ht="14.4" x14ac:dyDescent="0.2">
      <c r="I48" s="55"/>
      <c r="K48" s="55"/>
    </row>
    <row r="49" spans="9:11" ht="14.4" x14ac:dyDescent="0.2">
      <c r="I49" s="55"/>
      <c r="K49" s="55"/>
    </row>
    <row r="50" spans="9:11" ht="14.4" x14ac:dyDescent="0.2">
      <c r="I50" s="55"/>
      <c r="K50" s="55"/>
    </row>
    <row r="51" spans="9:11" ht="14.4" x14ac:dyDescent="0.2">
      <c r="I51" s="55"/>
      <c r="K51" s="55"/>
    </row>
    <row r="52" spans="9:11" ht="14.4" x14ac:dyDescent="0.2">
      <c r="I52" s="55"/>
      <c r="K52" s="55"/>
    </row>
    <row r="53" spans="9:11" ht="14.4" x14ac:dyDescent="0.2">
      <c r="I53" s="55"/>
      <c r="K53" s="55"/>
    </row>
    <row r="54" spans="9:11" ht="14.4" x14ac:dyDescent="0.2">
      <c r="I54" s="55"/>
      <c r="K54" s="55"/>
    </row>
    <row r="55" spans="9:11" ht="14.4" x14ac:dyDescent="0.2">
      <c r="I55" s="55"/>
      <c r="K55" s="55"/>
    </row>
    <row r="56" spans="9:11" ht="14.4" x14ac:dyDescent="0.2">
      <c r="I56" s="55"/>
      <c r="K56" s="55"/>
    </row>
    <row r="57" spans="9:11" ht="14.4" x14ac:dyDescent="0.2">
      <c r="I57" s="55"/>
      <c r="K57" s="55"/>
    </row>
    <row r="58" spans="9:11" ht="14.4" x14ac:dyDescent="0.2">
      <c r="I58" s="55"/>
      <c r="K58" s="55"/>
    </row>
    <row r="59" spans="9:11" ht="14.4" x14ac:dyDescent="0.2">
      <c r="I59" s="55"/>
      <c r="K59" s="55"/>
    </row>
    <row r="60" spans="9:11" ht="14.4" x14ac:dyDescent="0.2">
      <c r="I60" s="55"/>
      <c r="K60" s="55"/>
    </row>
    <row r="61" spans="9:11" ht="14.4" x14ac:dyDescent="0.2">
      <c r="I61" s="55"/>
      <c r="K61" s="55"/>
    </row>
    <row r="62" spans="9:11" ht="14.4" x14ac:dyDescent="0.2">
      <c r="I62" s="55"/>
      <c r="K62" s="55"/>
    </row>
    <row r="63" spans="9:11" ht="14.4" x14ac:dyDescent="0.2">
      <c r="I63" s="55"/>
      <c r="K63" s="55"/>
    </row>
    <row r="64" spans="9:11" ht="14.4" x14ac:dyDescent="0.2">
      <c r="I64" s="55"/>
      <c r="K64" s="55"/>
    </row>
    <row r="65" spans="9:11" ht="14.4" x14ac:dyDescent="0.2">
      <c r="I65" s="55"/>
      <c r="K65" s="55"/>
    </row>
    <row r="66" spans="9:11" ht="14.4" x14ac:dyDescent="0.2">
      <c r="I66" s="55"/>
      <c r="K66" s="55"/>
    </row>
    <row r="67" spans="9:11" ht="14.4" x14ac:dyDescent="0.2">
      <c r="I67" s="55"/>
      <c r="K67" s="55"/>
    </row>
    <row r="68" spans="9:11" ht="14.4" x14ac:dyDescent="0.2">
      <c r="I68" s="55"/>
      <c r="K68" s="55"/>
    </row>
    <row r="69" spans="9:11" ht="14.4" x14ac:dyDescent="0.2">
      <c r="I69" s="55"/>
      <c r="K69" s="55"/>
    </row>
    <row r="70" spans="9:11" ht="14.4" x14ac:dyDescent="0.2">
      <c r="I70" s="55"/>
      <c r="K70" s="55"/>
    </row>
    <row r="71" spans="9:11" ht="14.4" x14ac:dyDescent="0.2">
      <c r="I71" s="55"/>
      <c r="K71" s="55"/>
    </row>
    <row r="72" spans="9:11" ht="14.4" x14ac:dyDescent="0.2">
      <c r="I72" s="55"/>
      <c r="K72" s="55"/>
    </row>
    <row r="73" spans="9:11" ht="14.4" x14ac:dyDescent="0.2">
      <c r="I73" s="55"/>
      <c r="K73" s="55"/>
    </row>
    <row r="74" spans="9:11" ht="14.4" x14ac:dyDescent="0.2">
      <c r="I74" s="55"/>
      <c r="K74" s="55"/>
    </row>
    <row r="75" spans="9:11" ht="14.4" x14ac:dyDescent="0.2">
      <c r="I75" s="55"/>
      <c r="K75" s="55"/>
    </row>
    <row r="76" spans="9:11" ht="14.4" x14ac:dyDescent="0.2">
      <c r="I76" s="55"/>
      <c r="K76" s="55"/>
    </row>
    <row r="77" spans="9:11" ht="14.4" x14ac:dyDescent="0.2">
      <c r="I77" s="55"/>
      <c r="K77" s="55"/>
    </row>
    <row r="78" spans="9:11" ht="14.4" x14ac:dyDescent="0.2">
      <c r="I78" s="55"/>
      <c r="K78" s="55"/>
    </row>
    <row r="79" spans="9:11" ht="14.4" x14ac:dyDescent="0.2">
      <c r="I79" s="55"/>
      <c r="K79" s="55"/>
    </row>
    <row r="80" spans="9:11" ht="14.4" x14ac:dyDescent="0.2">
      <c r="I80" s="55"/>
      <c r="K80" s="55"/>
    </row>
    <row r="81" spans="9:11" ht="14.4" x14ac:dyDescent="0.2">
      <c r="I81" s="55"/>
      <c r="K81" s="55"/>
    </row>
    <row r="82" spans="9:11" ht="14.4" x14ac:dyDescent="0.2">
      <c r="I82" s="55"/>
      <c r="K82" s="55"/>
    </row>
    <row r="83" spans="9:11" ht="14.4" x14ac:dyDescent="0.2">
      <c r="I83" s="55"/>
      <c r="K83" s="55"/>
    </row>
    <row r="84" spans="9:11" ht="14.4" x14ac:dyDescent="0.2">
      <c r="I84" s="55"/>
      <c r="K84" s="55"/>
    </row>
    <row r="85" spans="9:11" ht="14.4" x14ac:dyDescent="0.2">
      <c r="I85" s="55"/>
      <c r="K85" s="55"/>
    </row>
    <row r="86" spans="9:11" ht="14.4" x14ac:dyDescent="0.2">
      <c r="I86" s="55"/>
      <c r="K86" s="55"/>
    </row>
    <row r="87" spans="9:11" ht="14.4" x14ac:dyDescent="0.2">
      <c r="I87" s="55"/>
      <c r="K87" s="55"/>
    </row>
    <row r="88" spans="9:11" ht="14.4" x14ac:dyDescent="0.2">
      <c r="I88" s="55"/>
      <c r="K88" s="55"/>
    </row>
    <row r="89" spans="9:11" ht="14.4" x14ac:dyDescent="0.2">
      <c r="I89" s="55"/>
      <c r="K89" s="55"/>
    </row>
    <row r="90" spans="9:11" ht="14.4" x14ac:dyDescent="0.2">
      <c r="I90" s="55"/>
      <c r="K90" s="55"/>
    </row>
    <row r="91" spans="9:11" ht="14.4" x14ac:dyDescent="0.2">
      <c r="I91" s="55"/>
      <c r="K91" s="55"/>
    </row>
    <row r="92" spans="9:11" ht="14.4" x14ac:dyDescent="0.2">
      <c r="I92" s="55"/>
      <c r="K92" s="55"/>
    </row>
    <row r="93" spans="9:11" ht="14.4" x14ac:dyDescent="0.2">
      <c r="I93" s="55"/>
      <c r="K93" s="55"/>
    </row>
    <row r="94" spans="9:11" ht="14.4" x14ac:dyDescent="0.2">
      <c r="I94" s="55"/>
      <c r="K94" s="55"/>
    </row>
    <row r="95" spans="9:11" ht="14.4" x14ac:dyDescent="0.2">
      <c r="I95" s="55"/>
      <c r="K95" s="55"/>
    </row>
    <row r="96" spans="9:11" ht="14.4" x14ac:dyDescent="0.2">
      <c r="I96" s="55"/>
      <c r="K96" s="55"/>
    </row>
    <row r="97" spans="9:11" ht="14.4" x14ac:dyDescent="0.2">
      <c r="I97" s="55"/>
      <c r="K97" s="55"/>
    </row>
    <row r="98" spans="9:11" ht="14.4" x14ac:dyDescent="0.2">
      <c r="I98" s="55"/>
      <c r="K98" s="53"/>
    </row>
    <row r="99" spans="9:11" x14ac:dyDescent="0.2">
      <c r="I99" s="53"/>
    </row>
  </sheetData>
  <mergeCells count="11">
    <mergeCell ref="I3:J3"/>
    <mergeCell ref="A3:A4"/>
    <mergeCell ref="B3:B4"/>
    <mergeCell ref="C3:D3"/>
    <mergeCell ref="E3:F3"/>
    <mergeCell ref="G3:H3"/>
    <mergeCell ref="K3:L3"/>
    <mergeCell ref="M3:N3"/>
    <mergeCell ref="O3:O4"/>
    <mergeCell ref="P3:P4"/>
    <mergeCell ref="Q3:Q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8B9A-7130-436E-8A4A-4EEF286012A3}">
  <dimension ref="A1:F26"/>
  <sheetViews>
    <sheetView view="pageBreakPreview" zoomScale="60" zoomScaleNormal="100" workbookViewId="0">
      <selection activeCell="C21" sqref="C21"/>
    </sheetView>
  </sheetViews>
  <sheetFormatPr defaultRowHeight="13.2" x14ac:dyDescent="0.2"/>
  <cols>
    <col min="1" max="1" width="11.59765625" style="2" customWidth="1"/>
    <col min="2" max="2" width="13.8984375" style="2" bestFit="1" customWidth="1"/>
    <col min="3" max="6" width="13.69921875" style="2" customWidth="1"/>
    <col min="7" max="256" width="9" style="2"/>
    <col min="257" max="257" width="11.59765625" style="2" customWidth="1"/>
    <col min="258" max="258" width="13.8984375" style="2" bestFit="1" customWidth="1"/>
    <col min="259" max="262" width="13.8984375" style="2" customWidth="1"/>
    <col min="263" max="512" width="9" style="2"/>
    <col min="513" max="513" width="11.59765625" style="2" customWidth="1"/>
    <col min="514" max="514" width="13.8984375" style="2" bestFit="1" customWidth="1"/>
    <col min="515" max="518" width="13.8984375" style="2" customWidth="1"/>
    <col min="519" max="768" width="9" style="2"/>
    <col min="769" max="769" width="11.59765625" style="2" customWidth="1"/>
    <col min="770" max="770" width="13.8984375" style="2" bestFit="1" customWidth="1"/>
    <col min="771" max="774" width="13.8984375" style="2" customWidth="1"/>
    <col min="775" max="1024" width="9" style="2"/>
    <col min="1025" max="1025" width="11.59765625" style="2" customWidth="1"/>
    <col min="1026" max="1026" width="13.8984375" style="2" bestFit="1" customWidth="1"/>
    <col min="1027" max="1030" width="13.8984375" style="2" customWidth="1"/>
    <col min="1031" max="1280" width="9" style="2"/>
    <col min="1281" max="1281" width="11.59765625" style="2" customWidth="1"/>
    <col min="1282" max="1282" width="13.8984375" style="2" bestFit="1" customWidth="1"/>
    <col min="1283" max="1286" width="13.8984375" style="2" customWidth="1"/>
    <col min="1287" max="1536" width="9" style="2"/>
    <col min="1537" max="1537" width="11.59765625" style="2" customWidth="1"/>
    <col min="1538" max="1538" width="13.8984375" style="2" bestFit="1" customWidth="1"/>
    <col min="1539" max="1542" width="13.8984375" style="2" customWidth="1"/>
    <col min="1543" max="1792" width="9" style="2"/>
    <col min="1793" max="1793" width="11.59765625" style="2" customWidth="1"/>
    <col min="1794" max="1794" width="13.8984375" style="2" bestFit="1" customWidth="1"/>
    <col min="1795" max="1798" width="13.8984375" style="2" customWidth="1"/>
    <col min="1799" max="2048" width="9" style="2"/>
    <col min="2049" max="2049" width="11.59765625" style="2" customWidth="1"/>
    <col min="2050" max="2050" width="13.8984375" style="2" bestFit="1" customWidth="1"/>
    <col min="2051" max="2054" width="13.8984375" style="2" customWidth="1"/>
    <col min="2055" max="2304" width="9" style="2"/>
    <col min="2305" max="2305" width="11.59765625" style="2" customWidth="1"/>
    <col min="2306" max="2306" width="13.8984375" style="2" bestFit="1" customWidth="1"/>
    <col min="2307" max="2310" width="13.8984375" style="2" customWidth="1"/>
    <col min="2311" max="2560" width="9" style="2"/>
    <col min="2561" max="2561" width="11.59765625" style="2" customWidth="1"/>
    <col min="2562" max="2562" width="13.8984375" style="2" bestFit="1" customWidth="1"/>
    <col min="2563" max="2566" width="13.8984375" style="2" customWidth="1"/>
    <col min="2567" max="2816" width="9" style="2"/>
    <col min="2817" max="2817" width="11.59765625" style="2" customWidth="1"/>
    <col min="2818" max="2818" width="13.8984375" style="2" bestFit="1" customWidth="1"/>
    <col min="2819" max="2822" width="13.8984375" style="2" customWidth="1"/>
    <col min="2823" max="3072" width="9" style="2"/>
    <col min="3073" max="3073" width="11.59765625" style="2" customWidth="1"/>
    <col min="3074" max="3074" width="13.8984375" style="2" bestFit="1" customWidth="1"/>
    <col min="3075" max="3078" width="13.8984375" style="2" customWidth="1"/>
    <col min="3079" max="3328" width="9" style="2"/>
    <col min="3329" max="3329" width="11.59765625" style="2" customWidth="1"/>
    <col min="3330" max="3330" width="13.8984375" style="2" bestFit="1" customWidth="1"/>
    <col min="3331" max="3334" width="13.8984375" style="2" customWidth="1"/>
    <col min="3335" max="3584" width="9" style="2"/>
    <col min="3585" max="3585" width="11.59765625" style="2" customWidth="1"/>
    <col min="3586" max="3586" width="13.8984375" style="2" bestFit="1" customWidth="1"/>
    <col min="3587" max="3590" width="13.8984375" style="2" customWidth="1"/>
    <col min="3591" max="3840" width="9" style="2"/>
    <col min="3841" max="3841" width="11.59765625" style="2" customWidth="1"/>
    <col min="3842" max="3842" width="13.8984375" style="2" bestFit="1" customWidth="1"/>
    <col min="3843" max="3846" width="13.8984375" style="2" customWidth="1"/>
    <col min="3847" max="4096" width="9" style="2"/>
    <col min="4097" max="4097" width="11.59765625" style="2" customWidth="1"/>
    <col min="4098" max="4098" width="13.8984375" style="2" bestFit="1" customWidth="1"/>
    <col min="4099" max="4102" width="13.8984375" style="2" customWidth="1"/>
    <col min="4103" max="4352" width="9" style="2"/>
    <col min="4353" max="4353" width="11.59765625" style="2" customWidth="1"/>
    <col min="4354" max="4354" width="13.8984375" style="2" bestFit="1" customWidth="1"/>
    <col min="4355" max="4358" width="13.8984375" style="2" customWidth="1"/>
    <col min="4359" max="4608" width="9" style="2"/>
    <col min="4609" max="4609" width="11.59765625" style="2" customWidth="1"/>
    <col min="4610" max="4610" width="13.8984375" style="2" bestFit="1" customWidth="1"/>
    <col min="4611" max="4614" width="13.8984375" style="2" customWidth="1"/>
    <col min="4615" max="4864" width="9" style="2"/>
    <col min="4865" max="4865" width="11.59765625" style="2" customWidth="1"/>
    <col min="4866" max="4866" width="13.8984375" style="2" bestFit="1" customWidth="1"/>
    <col min="4867" max="4870" width="13.8984375" style="2" customWidth="1"/>
    <col min="4871" max="5120" width="9" style="2"/>
    <col min="5121" max="5121" width="11.59765625" style="2" customWidth="1"/>
    <col min="5122" max="5122" width="13.8984375" style="2" bestFit="1" customWidth="1"/>
    <col min="5123" max="5126" width="13.8984375" style="2" customWidth="1"/>
    <col min="5127" max="5376" width="9" style="2"/>
    <col min="5377" max="5377" width="11.59765625" style="2" customWidth="1"/>
    <col min="5378" max="5378" width="13.8984375" style="2" bestFit="1" customWidth="1"/>
    <col min="5379" max="5382" width="13.8984375" style="2" customWidth="1"/>
    <col min="5383" max="5632" width="9" style="2"/>
    <col min="5633" max="5633" width="11.59765625" style="2" customWidth="1"/>
    <col min="5634" max="5634" width="13.8984375" style="2" bestFit="1" customWidth="1"/>
    <col min="5635" max="5638" width="13.8984375" style="2" customWidth="1"/>
    <col min="5639" max="5888" width="9" style="2"/>
    <col min="5889" max="5889" width="11.59765625" style="2" customWidth="1"/>
    <col min="5890" max="5890" width="13.8984375" style="2" bestFit="1" customWidth="1"/>
    <col min="5891" max="5894" width="13.8984375" style="2" customWidth="1"/>
    <col min="5895" max="6144" width="9" style="2"/>
    <col min="6145" max="6145" width="11.59765625" style="2" customWidth="1"/>
    <col min="6146" max="6146" width="13.8984375" style="2" bestFit="1" customWidth="1"/>
    <col min="6147" max="6150" width="13.8984375" style="2" customWidth="1"/>
    <col min="6151" max="6400" width="9" style="2"/>
    <col min="6401" max="6401" width="11.59765625" style="2" customWidth="1"/>
    <col min="6402" max="6402" width="13.8984375" style="2" bestFit="1" customWidth="1"/>
    <col min="6403" max="6406" width="13.8984375" style="2" customWidth="1"/>
    <col min="6407" max="6656" width="9" style="2"/>
    <col min="6657" max="6657" width="11.59765625" style="2" customWidth="1"/>
    <col min="6658" max="6658" width="13.8984375" style="2" bestFit="1" customWidth="1"/>
    <col min="6659" max="6662" width="13.8984375" style="2" customWidth="1"/>
    <col min="6663" max="6912" width="9" style="2"/>
    <col min="6913" max="6913" width="11.59765625" style="2" customWidth="1"/>
    <col min="6914" max="6914" width="13.8984375" style="2" bestFit="1" customWidth="1"/>
    <col min="6915" max="6918" width="13.8984375" style="2" customWidth="1"/>
    <col min="6919" max="7168" width="9" style="2"/>
    <col min="7169" max="7169" width="11.59765625" style="2" customWidth="1"/>
    <col min="7170" max="7170" width="13.8984375" style="2" bestFit="1" customWidth="1"/>
    <col min="7171" max="7174" width="13.8984375" style="2" customWidth="1"/>
    <col min="7175" max="7424" width="9" style="2"/>
    <col min="7425" max="7425" width="11.59765625" style="2" customWidth="1"/>
    <col min="7426" max="7426" width="13.8984375" style="2" bestFit="1" customWidth="1"/>
    <col min="7427" max="7430" width="13.8984375" style="2" customWidth="1"/>
    <col min="7431" max="7680" width="9" style="2"/>
    <col min="7681" max="7681" width="11.59765625" style="2" customWidth="1"/>
    <col min="7682" max="7682" width="13.8984375" style="2" bestFit="1" customWidth="1"/>
    <col min="7683" max="7686" width="13.8984375" style="2" customWidth="1"/>
    <col min="7687" max="7936" width="9" style="2"/>
    <col min="7937" max="7937" width="11.59765625" style="2" customWidth="1"/>
    <col min="7938" max="7938" width="13.8984375" style="2" bestFit="1" customWidth="1"/>
    <col min="7939" max="7942" width="13.8984375" style="2" customWidth="1"/>
    <col min="7943" max="8192" width="9" style="2"/>
    <col min="8193" max="8193" width="11.59765625" style="2" customWidth="1"/>
    <col min="8194" max="8194" width="13.8984375" style="2" bestFit="1" customWidth="1"/>
    <col min="8195" max="8198" width="13.8984375" style="2" customWidth="1"/>
    <col min="8199" max="8448" width="9" style="2"/>
    <col min="8449" max="8449" width="11.59765625" style="2" customWidth="1"/>
    <col min="8450" max="8450" width="13.8984375" style="2" bestFit="1" customWidth="1"/>
    <col min="8451" max="8454" width="13.8984375" style="2" customWidth="1"/>
    <col min="8455" max="8704" width="9" style="2"/>
    <col min="8705" max="8705" width="11.59765625" style="2" customWidth="1"/>
    <col min="8706" max="8706" width="13.8984375" style="2" bestFit="1" customWidth="1"/>
    <col min="8707" max="8710" width="13.8984375" style="2" customWidth="1"/>
    <col min="8711" max="8960" width="9" style="2"/>
    <col min="8961" max="8961" width="11.59765625" style="2" customWidth="1"/>
    <col min="8962" max="8962" width="13.8984375" style="2" bestFit="1" customWidth="1"/>
    <col min="8963" max="8966" width="13.8984375" style="2" customWidth="1"/>
    <col min="8967" max="9216" width="9" style="2"/>
    <col min="9217" max="9217" width="11.59765625" style="2" customWidth="1"/>
    <col min="9218" max="9218" width="13.8984375" style="2" bestFit="1" customWidth="1"/>
    <col min="9219" max="9222" width="13.8984375" style="2" customWidth="1"/>
    <col min="9223" max="9472" width="9" style="2"/>
    <col min="9473" max="9473" width="11.59765625" style="2" customWidth="1"/>
    <col min="9474" max="9474" width="13.8984375" style="2" bestFit="1" customWidth="1"/>
    <col min="9475" max="9478" width="13.8984375" style="2" customWidth="1"/>
    <col min="9479" max="9728" width="9" style="2"/>
    <col min="9729" max="9729" width="11.59765625" style="2" customWidth="1"/>
    <col min="9730" max="9730" width="13.8984375" style="2" bestFit="1" customWidth="1"/>
    <col min="9731" max="9734" width="13.8984375" style="2" customWidth="1"/>
    <col min="9735" max="9984" width="9" style="2"/>
    <col min="9985" max="9985" width="11.59765625" style="2" customWidth="1"/>
    <col min="9986" max="9986" width="13.8984375" style="2" bestFit="1" customWidth="1"/>
    <col min="9987" max="9990" width="13.8984375" style="2" customWidth="1"/>
    <col min="9991" max="10240" width="9" style="2"/>
    <col min="10241" max="10241" width="11.59765625" style="2" customWidth="1"/>
    <col min="10242" max="10242" width="13.8984375" style="2" bestFit="1" customWidth="1"/>
    <col min="10243" max="10246" width="13.8984375" style="2" customWidth="1"/>
    <col min="10247" max="10496" width="9" style="2"/>
    <col min="10497" max="10497" width="11.59765625" style="2" customWidth="1"/>
    <col min="10498" max="10498" width="13.8984375" style="2" bestFit="1" customWidth="1"/>
    <col min="10499" max="10502" width="13.8984375" style="2" customWidth="1"/>
    <col min="10503" max="10752" width="9" style="2"/>
    <col min="10753" max="10753" width="11.59765625" style="2" customWidth="1"/>
    <col min="10754" max="10754" width="13.8984375" style="2" bestFit="1" customWidth="1"/>
    <col min="10755" max="10758" width="13.8984375" style="2" customWidth="1"/>
    <col min="10759" max="11008" width="9" style="2"/>
    <col min="11009" max="11009" width="11.59765625" style="2" customWidth="1"/>
    <col min="11010" max="11010" width="13.8984375" style="2" bestFit="1" customWidth="1"/>
    <col min="11011" max="11014" width="13.8984375" style="2" customWidth="1"/>
    <col min="11015" max="11264" width="9" style="2"/>
    <col min="11265" max="11265" width="11.59765625" style="2" customWidth="1"/>
    <col min="11266" max="11266" width="13.8984375" style="2" bestFit="1" customWidth="1"/>
    <col min="11267" max="11270" width="13.8984375" style="2" customWidth="1"/>
    <col min="11271" max="11520" width="9" style="2"/>
    <col min="11521" max="11521" width="11.59765625" style="2" customWidth="1"/>
    <col min="11522" max="11522" width="13.8984375" style="2" bestFit="1" customWidth="1"/>
    <col min="11523" max="11526" width="13.8984375" style="2" customWidth="1"/>
    <col min="11527" max="11776" width="9" style="2"/>
    <col min="11777" max="11777" width="11.59765625" style="2" customWidth="1"/>
    <col min="11778" max="11778" width="13.8984375" style="2" bestFit="1" customWidth="1"/>
    <col min="11779" max="11782" width="13.8984375" style="2" customWidth="1"/>
    <col min="11783" max="12032" width="9" style="2"/>
    <col min="12033" max="12033" width="11.59765625" style="2" customWidth="1"/>
    <col min="12034" max="12034" width="13.8984375" style="2" bestFit="1" customWidth="1"/>
    <col min="12035" max="12038" width="13.8984375" style="2" customWidth="1"/>
    <col min="12039" max="12288" width="9" style="2"/>
    <col min="12289" max="12289" width="11.59765625" style="2" customWidth="1"/>
    <col min="12290" max="12290" width="13.8984375" style="2" bestFit="1" customWidth="1"/>
    <col min="12291" max="12294" width="13.8984375" style="2" customWidth="1"/>
    <col min="12295" max="12544" width="9" style="2"/>
    <col min="12545" max="12545" width="11.59765625" style="2" customWidth="1"/>
    <col min="12546" max="12546" width="13.8984375" style="2" bestFit="1" customWidth="1"/>
    <col min="12547" max="12550" width="13.8984375" style="2" customWidth="1"/>
    <col min="12551" max="12800" width="9" style="2"/>
    <col min="12801" max="12801" width="11.59765625" style="2" customWidth="1"/>
    <col min="12802" max="12802" width="13.8984375" style="2" bestFit="1" customWidth="1"/>
    <col min="12803" max="12806" width="13.8984375" style="2" customWidth="1"/>
    <col min="12807" max="13056" width="9" style="2"/>
    <col min="13057" max="13057" width="11.59765625" style="2" customWidth="1"/>
    <col min="13058" max="13058" width="13.8984375" style="2" bestFit="1" customWidth="1"/>
    <col min="13059" max="13062" width="13.8984375" style="2" customWidth="1"/>
    <col min="13063" max="13312" width="9" style="2"/>
    <col min="13313" max="13313" width="11.59765625" style="2" customWidth="1"/>
    <col min="13314" max="13314" width="13.8984375" style="2" bestFit="1" customWidth="1"/>
    <col min="13315" max="13318" width="13.8984375" style="2" customWidth="1"/>
    <col min="13319" max="13568" width="9" style="2"/>
    <col min="13569" max="13569" width="11.59765625" style="2" customWidth="1"/>
    <col min="13570" max="13570" width="13.8984375" style="2" bestFit="1" customWidth="1"/>
    <col min="13571" max="13574" width="13.8984375" style="2" customWidth="1"/>
    <col min="13575" max="13824" width="9" style="2"/>
    <col min="13825" max="13825" width="11.59765625" style="2" customWidth="1"/>
    <col min="13826" max="13826" width="13.8984375" style="2" bestFit="1" customWidth="1"/>
    <col min="13827" max="13830" width="13.8984375" style="2" customWidth="1"/>
    <col min="13831" max="14080" width="9" style="2"/>
    <col min="14081" max="14081" width="11.59765625" style="2" customWidth="1"/>
    <col min="14082" max="14082" width="13.8984375" style="2" bestFit="1" customWidth="1"/>
    <col min="14083" max="14086" width="13.8984375" style="2" customWidth="1"/>
    <col min="14087" max="14336" width="9" style="2"/>
    <col min="14337" max="14337" width="11.59765625" style="2" customWidth="1"/>
    <col min="14338" max="14338" width="13.8984375" style="2" bestFit="1" customWidth="1"/>
    <col min="14339" max="14342" width="13.8984375" style="2" customWidth="1"/>
    <col min="14343" max="14592" width="9" style="2"/>
    <col min="14593" max="14593" width="11.59765625" style="2" customWidth="1"/>
    <col min="14594" max="14594" width="13.8984375" style="2" bestFit="1" customWidth="1"/>
    <col min="14595" max="14598" width="13.8984375" style="2" customWidth="1"/>
    <col min="14599" max="14848" width="9" style="2"/>
    <col min="14849" max="14849" width="11.59765625" style="2" customWidth="1"/>
    <col min="14850" max="14850" width="13.8984375" style="2" bestFit="1" customWidth="1"/>
    <col min="14851" max="14854" width="13.8984375" style="2" customWidth="1"/>
    <col min="14855" max="15104" width="9" style="2"/>
    <col min="15105" max="15105" width="11.59765625" style="2" customWidth="1"/>
    <col min="15106" max="15106" width="13.8984375" style="2" bestFit="1" customWidth="1"/>
    <col min="15107" max="15110" width="13.8984375" style="2" customWidth="1"/>
    <col min="15111" max="15360" width="9" style="2"/>
    <col min="15361" max="15361" width="11.59765625" style="2" customWidth="1"/>
    <col min="15362" max="15362" width="13.8984375" style="2" bestFit="1" customWidth="1"/>
    <col min="15363" max="15366" width="13.8984375" style="2" customWidth="1"/>
    <col min="15367" max="15616" width="9" style="2"/>
    <col min="15617" max="15617" width="11.59765625" style="2" customWidth="1"/>
    <col min="15618" max="15618" width="13.8984375" style="2" bestFit="1" customWidth="1"/>
    <col min="15619" max="15622" width="13.8984375" style="2" customWidth="1"/>
    <col min="15623" max="15872" width="9" style="2"/>
    <col min="15873" max="15873" width="11.59765625" style="2" customWidth="1"/>
    <col min="15874" max="15874" width="13.8984375" style="2" bestFit="1" customWidth="1"/>
    <col min="15875" max="15878" width="13.8984375" style="2" customWidth="1"/>
    <col min="15879" max="16128" width="9" style="2"/>
    <col min="16129" max="16129" width="11.59765625" style="2" customWidth="1"/>
    <col min="16130" max="16130" width="13.8984375" style="2" bestFit="1" customWidth="1"/>
    <col min="16131" max="16134" width="13.8984375" style="2" customWidth="1"/>
    <col min="16135" max="16384" width="9" style="2"/>
  </cols>
  <sheetData>
    <row r="1" spans="1:6" ht="19.2" x14ac:dyDescent="0.25">
      <c r="A1" s="1" t="s">
        <v>123</v>
      </c>
    </row>
    <row r="2" spans="1:6" ht="13.8" thickBot="1" x14ac:dyDescent="0.25">
      <c r="A2" s="3"/>
      <c r="B2" s="3"/>
      <c r="C2" s="3"/>
      <c r="D2" s="3"/>
      <c r="E2" s="3"/>
      <c r="F2" s="4" t="s">
        <v>65</v>
      </c>
    </row>
    <row r="3" spans="1:6" ht="14.25" customHeight="1" thickTop="1" x14ac:dyDescent="0.2">
      <c r="A3" s="188" t="s">
        <v>44</v>
      </c>
      <c r="B3" s="236" t="s">
        <v>124</v>
      </c>
      <c r="C3" s="187" t="s">
        <v>125</v>
      </c>
      <c r="D3" s="187" t="s">
        <v>126</v>
      </c>
      <c r="E3" s="187" t="s">
        <v>127</v>
      </c>
      <c r="F3" s="204" t="s">
        <v>128</v>
      </c>
    </row>
    <row r="4" spans="1:6" x14ac:dyDescent="0.2">
      <c r="A4" s="190"/>
      <c r="B4" s="189"/>
      <c r="C4" s="189"/>
      <c r="D4" s="189"/>
      <c r="E4" s="189"/>
      <c r="F4" s="189"/>
    </row>
    <row r="5" spans="1:6" x14ac:dyDescent="0.2">
      <c r="A5" s="14" t="s">
        <v>129</v>
      </c>
      <c r="B5" s="15">
        <v>3072</v>
      </c>
      <c r="C5" s="15">
        <v>1507</v>
      </c>
      <c r="D5" s="15">
        <v>1494</v>
      </c>
      <c r="E5" s="15">
        <v>1490</v>
      </c>
      <c r="F5" s="15">
        <v>1471</v>
      </c>
    </row>
    <row r="6" spans="1:6" x14ac:dyDescent="0.2">
      <c r="A6" s="14">
        <v>19</v>
      </c>
      <c r="B6" s="15">
        <v>3146</v>
      </c>
      <c r="C6" s="15">
        <v>1510</v>
      </c>
      <c r="D6" s="15">
        <v>1405</v>
      </c>
      <c r="E6" s="15">
        <v>1497</v>
      </c>
      <c r="F6" s="15">
        <v>1435</v>
      </c>
    </row>
    <row r="7" spans="1:6" x14ac:dyDescent="0.2">
      <c r="A7" s="14">
        <v>20</v>
      </c>
      <c r="B7" s="15">
        <v>8023</v>
      </c>
      <c r="C7" s="15">
        <v>1471</v>
      </c>
      <c r="D7" s="15">
        <v>1453</v>
      </c>
      <c r="E7" s="15">
        <v>1372</v>
      </c>
      <c r="F7" s="15">
        <v>1481</v>
      </c>
    </row>
    <row r="8" spans="1:6" x14ac:dyDescent="0.2">
      <c r="A8" s="14">
        <v>21</v>
      </c>
      <c r="B8" s="15">
        <v>14650</v>
      </c>
      <c r="C8" s="15">
        <v>1401</v>
      </c>
      <c r="D8" s="15">
        <v>1423</v>
      </c>
      <c r="E8" s="15">
        <v>1442</v>
      </c>
      <c r="F8" s="15">
        <v>1366</v>
      </c>
    </row>
    <row r="9" spans="1:6" x14ac:dyDescent="0.2">
      <c r="A9" s="23">
        <v>22</v>
      </c>
      <c r="B9" s="22">
        <v>17373</v>
      </c>
      <c r="C9" s="15">
        <v>1442</v>
      </c>
      <c r="D9" s="15">
        <v>1412</v>
      </c>
      <c r="E9" s="15">
        <v>1394</v>
      </c>
      <c r="F9" s="15">
        <v>1358</v>
      </c>
    </row>
    <row r="10" spans="1:6" x14ac:dyDescent="0.2">
      <c r="A10" s="14">
        <v>23</v>
      </c>
      <c r="B10" s="15">
        <v>17289</v>
      </c>
      <c r="C10" s="15">
        <v>1467</v>
      </c>
      <c r="D10" s="15">
        <v>1396</v>
      </c>
      <c r="E10" s="15">
        <v>1371</v>
      </c>
      <c r="F10" s="15">
        <v>1385</v>
      </c>
    </row>
    <row r="11" spans="1:6" x14ac:dyDescent="0.2">
      <c r="A11" s="23">
        <v>24</v>
      </c>
      <c r="B11" s="22">
        <v>17410</v>
      </c>
      <c r="C11" s="15">
        <v>1449</v>
      </c>
      <c r="D11" s="15">
        <v>1406</v>
      </c>
      <c r="E11" s="15">
        <v>1411</v>
      </c>
      <c r="F11" s="15">
        <v>1379</v>
      </c>
    </row>
    <row r="12" spans="1:6" x14ac:dyDescent="0.2">
      <c r="A12" s="14">
        <v>25</v>
      </c>
      <c r="B12" s="15">
        <v>16339</v>
      </c>
      <c r="C12" s="15">
        <v>1386</v>
      </c>
      <c r="D12" s="15">
        <v>1395</v>
      </c>
      <c r="E12" s="15">
        <v>1404</v>
      </c>
      <c r="F12" s="15">
        <v>1387</v>
      </c>
    </row>
    <row r="13" spans="1:6" x14ac:dyDescent="0.2">
      <c r="A13" s="14">
        <v>26</v>
      </c>
      <c r="B13" s="15">
        <v>16386</v>
      </c>
      <c r="C13" s="15">
        <v>1337</v>
      </c>
      <c r="D13" s="15">
        <v>1337</v>
      </c>
      <c r="E13" s="15">
        <v>1427</v>
      </c>
      <c r="F13" s="15">
        <v>1419</v>
      </c>
    </row>
    <row r="14" spans="1:6" x14ac:dyDescent="0.2">
      <c r="A14" s="14">
        <v>27</v>
      </c>
      <c r="B14" s="15">
        <v>16312</v>
      </c>
      <c r="C14" s="15">
        <v>1335</v>
      </c>
      <c r="D14" s="15">
        <v>1305</v>
      </c>
      <c r="E14" s="15">
        <v>1278</v>
      </c>
      <c r="F14" s="15">
        <v>1400</v>
      </c>
    </row>
    <row r="15" spans="1:6" x14ac:dyDescent="0.2">
      <c r="A15" s="14">
        <v>28</v>
      </c>
      <c r="B15" s="15">
        <v>15902</v>
      </c>
      <c r="C15" s="15">
        <v>1331</v>
      </c>
      <c r="D15" s="15">
        <v>1344</v>
      </c>
      <c r="E15" s="15">
        <v>1343</v>
      </c>
      <c r="F15" s="15">
        <v>1303</v>
      </c>
    </row>
    <row r="16" spans="1:6" x14ac:dyDescent="0.2">
      <c r="A16" s="14">
        <v>29</v>
      </c>
      <c r="B16" s="15">
        <v>15354</v>
      </c>
      <c r="C16" s="15">
        <v>1246</v>
      </c>
      <c r="D16" s="15">
        <v>1272</v>
      </c>
      <c r="E16" s="15">
        <v>1311</v>
      </c>
      <c r="F16" s="15">
        <v>1278</v>
      </c>
    </row>
    <row r="17" spans="1:6" x14ac:dyDescent="0.2">
      <c r="A17" s="14">
        <v>30</v>
      </c>
      <c r="B17" s="15">
        <v>14473</v>
      </c>
      <c r="C17" s="15">
        <v>1241</v>
      </c>
      <c r="D17" s="15">
        <v>1235</v>
      </c>
      <c r="E17" s="15">
        <v>1243</v>
      </c>
      <c r="F17" s="15">
        <v>1382</v>
      </c>
    </row>
    <row r="18" spans="1:6" x14ac:dyDescent="0.2">
      <c r="A18" s="14" t="s">
        <v>121</v>
      </c>
      <c r="B18" s="15">
        <v>13751</v>
      </c>
      <c r="C18" s="15">
        <v>1112</v>
      </c>
      <c r="D18" s="15">
        <v>1169</v>
      </c>
      <c r="E18" s="15">
        <v>1243</v>
      </c>
      <c r="F18" s="15">
        <v>1281</v>
      </c>
    </row>
    <row r="19" spans="1:6" x14ac:dyDescent="0.2">
      <c r="A19" s="14">
        <v>2</v>
      </c>
      <c r="B19" s="15">
        <v>13945</v>
      </c>
      <c r="C19" s="15">
        <v>1159</v>
      </c>
      <c r="D19" s="15">
        <v>1149</v>
      </c>
      <c r="E19" s="15">
        <v>1184</v>
      </c>
      <c r="F19" s="15">
        <v>1222</v>
      </c>
    </row>
    <row r="20" spans="1:6" x14ac:dyDescent="0.2">
      <c r="A20" s="14">
        <v>3</v>
      </c>
      <c r="B20" s="15">
        <v>13561</v>
      </c>
      <c r="C20" s="15">
        <v>1134</v>
      </c>
      <c r="D20" s="15">
        <v>1117</v>
      </c>
      <c r="E20" s="15">
        <v>1128</v>
      </c>
      <c r="F20" s="15">
        <v>1220</v>
      </c>
    </row>
    <row r="21" spans="1:6" x14ac:dyDescent="0.2">
      <c r="A21" s="14">
        <v>4</v>
      </c>
      <c r="B21" s="15">
        <v>12782</v>
      </c>
      <c r="C21" s="15">
        <v>1079</v>
      </c>
      <c r="D21" s="15">
        <v>1105</v>
      </c>
      <c r="E21" s="15">
        <v>1106</v>
      </c>
      <c r="F21" s="15">
        <v>1139</v>
      </c>
    </row>
    <row r="22" spans="1:6" x14ac:dyDescent="0.2">
      <c r="A22" s="14">
        <v>5</v>
      </c>
      <c r="B22" s="15">
        <v>11425</v>
      </c>
      <c r="C22" s="15">
        <v>1010</v>
      </c>
      <c r="D22" s="15">
        <v>1045</v>
      </c>
      <c r="E22" s="15">
        <v>1079</v>
      </c>
      <c r="F22" s="15">
        <v>1136</v>
      </c>
    </row>
    <row r="23" spans="1:6" x14ac:dyDescent="0.2">
      <c r="A23" s="18">
        <v>6</v>
      </c>
      <c r="B23" s="20">
        <v>10967</v>
      </c>
      <c r="C23" s="20">
        <v>871</v>
      </c>
      <c r="D23" s="20">
        <v>952</v>
      </c>
      <c r="E23" s="20">
        <v>1048</v>
      </c>
      <c r="F23" s="20">
        <v>1101</v>
      </c>
    </row>
    <row r="24" spans="1:6" x14ac:dyDescent="0.2">
      <c r="A24" s="2" t="s">
        <v>130</v>
      </c>
      <c r="F24" s="21" t="s">
        <v>94</v>
      </c>
    </row>
    <row r="25" spans="1:6" x14ac:dyDescent="0.2">
      <c r="A25" s="25"/>
    </row>
    <row r="26" spans="1:6" x14ac:dyDescent="0.2">
      <c r="A26" s="25"/>
    </row>
  </sheetData>
  <mergeCells count="6">
    <mergeCell ref="F3:F4"/>
    <mergeCell ref="A3:A4"/>
    <mergeCell ref="B3:B4"/>
    <mergeCell ref="C3:C4"/>
    <mergeCell ref="D3:D4"/>
    <mergeCell ref="E3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1DC8-7013-46DC-BBF5-80BA5741FEF8}">
  <dimension ref="A1:L33"/>
  <sheetViews>
    <sheetView zoomScaleNormal="100" workbookViewId="0">
      <selection activeCell="F42" sqref="F42"/>
    </sheetView>
  </sheetViews>
  <sheetFormatPr defaultRowHeight="13.2" x14ac:dyDescent="0.2"/>
  <cols>
    <col min="1" max="1" width="9.69921875" style="2" customWidth="1"/>
    <col min="2" max="2" width="9" style="2"/>
    <col min="3" max="3" width="13.59765625" style="2" customWidth="1"/>
    <col min="4" max="4" width="6.69921875" style="2" bestFit="1" customWidth="1"/>
    <col min="5" max="5" width="13.59765625" style="2" customWidth="1"/>
    <col min="6" max="6" width="6.69921875" style="2" bestFit="1" customWidth="1"/>
    <col min="7" max="7" width="13.59765625" style="2" customWidth="1"/>
    <col min="8" max="8" width="6.69921875" style="2" bestFit="1" customWidth="1"/>
    <col min="9" max="9" width="13.59765625" style="2" customWidth="1"/>
    <col min="10" max="10" width="6.69921875" style="2" bestFit="1" customWidth="1"/>
    <col min="11" max="11" width="13.59765625" style="2" customWidth="1"/>
    <col min="12" max="12" width="6.69921875" style="2" bestFit="1" customWidth="1"/>
    <col min="13" max="256" width="9" style="2"/>
    <col min="257" max="257" width="9.69921875" style="2" customWidth="1"/>
    <col min="258" max="258" width="9" style="2"/>
    <col min="259" max="259" width="13.59765625" style="2" customWidth="1"/>
    <col min="260" max="260" width="6.69921875" style="2" bestFit="1" customWidth="1"/>
    <col min="261" max="261" width="13.59765625" style="2" customWidth="1"/>
    <col min="262" max="262" width="6.69921875" style="2" bestFit="1" customWidth="1"/>
    <col min="263" max="263" width="13.59765625" style="2" customWidth="1"/>
    <col min="264" max="264" width="6.69921875" style="2" bestFit="1" customWidth="1"/>
    <col min="265" max="265" width="13.59765625" style="2" customWidth="1"/>
    <col min="266" max="266" width="6.69921875" style="2" bestFit="1" customWidth="1"/>
    <col min="267" max="267" width="13.59765625" style="2" customWidth="1"/>
    <col min="268" max="268" width="6.69921875" style="2" bestFit="1" customWidth="1"/>
    <col min="269" max="512" width="9" style="2"/>
    <col min="513" max="513" width="9.69921875" style="2" customWidth="1"/>
    <col min="514" max="514" width="9" style="2"/>
    <col min="515" max="515" width="13.59765625" style="2" customWidth="1"/>
    <col min="516" max="516" width="6.69921875" style="2" bestFit="1" customWidth="1"/>
    <col min="517" max="517" width="13.59765625" style="2" customWidth="1"/>
    <col min="518" max="518" width="6.69921875" style="2" bestFit="1" customWidth="1"/>
    <col min="519" max="519" width="13.59765625" style="2" customWidth="1"/>
    <col min="520" max="520" width="6.69921875" style="2" bestFit="1" customWidth="1"/>
    <col min="521" max="521" width="13.59765625" style="2" customWidth="1"/>
    <col min="522" max="522" width="6.69921875" style="2" bestFit="1" customWidth="1"/>
    <col min="523" max="523" width="13.59765625" style="2" customWidth="1"/>
    <col min="524" max="524" width="6.69921875" style="2" bestFit="1" customWidth="1"/>
    <col min="525" max="768" width="9" style="2"/>
    <col min="769" max="769" width="9.69921875" style="2" customWidth="1"/>
    <col min="770" max="770" width="9" style="2"/>
    <col min="771" max="771" width="13.59765625" style="2" customWidth="1"/>
    <col min="772" max="772" width="6.69921875" style="2" bestFit="1" customWidth="1"/>
    <col min="773" max="773" width="13.59765625" style="2" customWidth="1"/>
    <col min="774" max="774" width="6.69921875" style="2" bestFit="1" customWidth="1"/>
    <col min="775" max="775" width="13.59765625" style="2" customWidth="1"/>
    <col min="776" max="776" width="6.69921875" style="2" bestFit="1" customWidth="1"/>
    <col min="777" max="777" width="13.59765625" style="2" customWidth="1"/>
    <col min="778" max="778" width="6.69921875" style="2" bestFit="1" customWidth="1"/>
    <col min="779" max="779" width="13.59765625" style="2" customWidth="1"/>
    <col min="780" max="780" width="6.69921875" style="2" bestFit="1" customWidth="1"/>
    <col min="781" max="1024" width="9" style="2"/>
    <col min="1025" max="1025" width="9.69921875" style="2" customWidth="1"/>
    <col min="1026" max="1026" width="9" style="2"/>
    <col min="1027" max="1027" width="13.59765625" style="2" customWidth="1"/>
    <col min="1028" max="1028" width="6.69921875" style="2" bestFit="1" customWidth="1"/>
    <col min="1029" max="1029" width="13.59765625" style="2" customWidth="1"/>
    <col min="1030" max="1030" width="6.69921875" style="2" bestFit="1" customWidth="1"/>
    <col min="1031" max="1031" width="13.59765625" style="2" customWidth="1"/>
    <col min="1032" max="1032" width="6.69921875" style="2" bestFit="1" customWidth="1"/>
    <col min="1033" max="1033" width="13.59765625" style="2" customWidth="1"/>
    <col min="1034" max="1034" width="6.69921875" style="2" bestFit="1" customWidth="1"/>
    <col min="1035" max="1035" width="13.59765625" style="2" customWidth="1"/>
    <col min="1036" max="1036" width="6.69921875" style="2" bestFit="1" customWidth="1"/>
    <col min="1037" max="1280" width="9" style="2"/>
    <col min="1281" max="1281" width="9.69921875" style="2" customWidth="1"/>
    <col min="1282" max="1282" width="9" style="2"/>
    <col min="1283" max="1283" width="13.59765625" style="2" customWidth="1"/>
    <col min="1284" max="1284" width="6.69921875" style="2" bestFit="1" customWidth="1"/>
    <col min="1285" max="1285" width="13.59765625" style="2" customWidth="1"/>
    <col min="1286" max="1286" width="6.69921875" style="2" bestFit="1" customWidth="1"/>
    <col min="1287" max="1287" width="13.59765625" style="2" customWidth="1"/>
    <col min="1288" max="1288" width="6.69921875" style="2" bestFit="1" customWidth="1"/>
    <col min="1289" max="1289" width="13.59765625" style="2" customWidth="1"/>
    <col min="1290" max="1290" width="6.69921875" style="2" bestFit="1" customWidth="1"/>
    <col min="1291" max="1291" width="13.59765625" style="2" customWidth="1"/>
    <col min="1292" max="1292" width="6.69921875" style="2" bestFit="1" customWidth="1"/>
    <col min="1293" max="1536" width="9" style="2"/>
    <col min="1537" max="1537" width="9.69921875" style="2" customWidth="1"/>
    <col min="1538" max="1538" width="9" style="2"/>
    <col min="1539" max="1539" width="13.59765625" style="2" customWidth="1"/>
    <col min="1540" max="1540" width="6.69921875" style="2" bestFit="1" customWidth="1"/>
    <col min="1541" max="1541" width="13.59765625" style="2" customWidth="1"/>
    <col min="1542" max="1542" width="6.69921875" style="2" bestFit="1" customWidth="1"/>
    <col min="1543" max="1543" width="13.59765625" style="2" customWidth="1"/>
    <col min="1544" max="1544" width="6.69921875" style="2" bestFit="1" customWidth="1"/>
    <col min="1545" max="1545" width="13.59765625" style="2" customWidth="1"/>
    <col min="1546" max="1546" width="6.69921875" style="2" bestFit="1" customWidth="1"/>
    <col min="1547" max="1547" width="13.59765625" style="2" customWidth="1"/>
    <col min="1548" max="1548" width="6.69921875" style="2" bestFit="1" customWidth="1"/>
    <col min="1549" max="1792" width="9" style="2"/>
    <col min="1793" max="1793" width="9.69921875" style="2" customWidth="1"/>
    <col min="1794" max="1794" width="9" style="2"/>
    <col min="1795" max="1795" width="13.59765625" style="2" customWidth="1"/>
    <col min="1796" max="1796" width="6.69921875" style="2" bestFit="1" customWidth="1"/>
    <col min="1797" max="1797" width="13.59765625" style="2" customWidth="1"/>
    <col min="1798" max="1798" width="6.69921875" style="2" bestFit="1" customWidth="1"/>
    <col min="1799" max="1799" width="13.59765625" style="2" customWidth="1"/>
    <col min="1800" max="1800" width="6.69921875" style="2" bestFit="1" customWidth="1"/>
    <col min="1801" max="1801" width="13.59765625" style="2" customWidth="1"/>
    <col min="1802" max="1802" width="6.69921875" style="2" bestFit="1" customWidth="1"/>
    <col min="1803" max="1803" width="13.59765625" style="2" customWidth="1"/>
    <col min="1804" max="1804" width="6.69921875" style="2" bestFit="1" customWidth="1"/>
    <col min="1805" max="2048" width="9" style="2"/>
    <col min="2049" max="2049" width="9.69921875" style="2" customWidth="1"/>
    <col min="2050" max="2050" width="9" style="2"/>
    <col min="2051" max="2051" width="13.59765625" style="2" customWidth="1"/>
    <col min="2052" max="2052" width="6.69921875" style="2" bestFit="1" customWidth="1"/>
    <col min="2053" max="2053" width="13.59765625" style="2" customWidth="1"/>
    <col min="2054" max="2054" width="6.69921875" style="2" bestFit="1" customWidth="1"/>
    <col min="2055" max="2055" width="13.59765625" style="2" customWidth="1"/>
    <col min="2056" max="2056" width="6.69921875" style="2" bestFit="1" customWidth="1"/>
    <col min="2057" max="2057" width="13.59765625" style="2" customWidth="1"/>
    <col min="2058" max="2058" width="6.69921875" style="2" bestFit="1" customWidth="1"/>
    <col min="2059" max="2059" width="13.59765625" style="2" customWidth="1"/>
    <col min="2060" max="2060" width="6.69921875" style="2" bestFit="1" customWidth="1"/>
    <col min="2061" max="2304" width="9" style="2"/>
    <col min="2305" max="2305" width="9.69921875" style="2" customWidth="1"/>
    <col min="2306" max="2306" width="9" style="2"/>
    <col min="2307" max="2307" width="13.59765625" style="2" customWidth="1"/>
    <col min="2308" max="2308" width="6.69921875" style="2" bestFit="1" customWidth="1"/>
    <col min="2309" max="2309" width="13.59765625" style="2" customWidth="1"/>
    <col min="2310" max="2310" width="6.69921875" style="2" bestFit="1" customWidth="1"/>
    <col min="2311" max="2311" width="13.59765625" style="2" customWidth="1"/>
    <col min="2312" max="2312" width="6.69921875" style="2" bestFit="1" customWidth="1"/>
    <col min="2313" max="2313" width="13.59765625" style="2" customWidth="1"/>
    <col min="2314" max="2314" width="6.69921875" style="2" bestFit="1" customWidth="1"/>
    <col min="2315" max="2315" width="13.59765625" style="2" customWidth="1"/>
    <col min="2316" max="2316" width="6.69921875" style="2" bestFit="1" customWidth="1"/>
    <col min="2317" max="2560" width="9" style="2"/>
    <col min="2561" max="2561" width="9.69921875" style="2" customWidth="1"/>
    <col min="2562" max="2562" width="9" style="2"/>
    <col min="2563" max="2563" width="13.59765625" style="2" customWidth="1"/>
    <col min="2564" max="2564" width="6.69921875" style="2" bestFit="1" customWidth="1"/>
    <col min="2565" max="2565" width="13.59765625" style="2" customWidth="1"/>
    <col min="2566" max="2566" width="6.69921875" style="2" bestFit="1" customWidth="1"/>
    <col min="2567" max="2567" width="13.59765625" style="2" customWidth="1"/>
    <col min="2568" max="2568" width="6.69921875" style="2" bestFit="1" customWidth="1"/>
    <col min="2569" max="2569" width="13.59765625" style="2" customWidth="1"/>
    <col min="2570" max="2570" width="6.69921875" style="2" bestFit="1" customWidth="1"/>
    <col min="2571" max="2571" width="13.59765625" style="2" customWidth="1"/>
    <col min="2572" max="2572" width="6.69921875" style="2" bestFit="1" customWidth="1"/>
    <col min="2573" max="2816" width="9" style="2"/>
    <col min="2817" max="2817" width="9.69921875" style="2" customWidth="1"/>
    <col min="2818" max="2818" width="9" style="2"/>
    <col min="2819" max="2819" width="13.59765625" style="2" customWidth="1"/>
    <col min="2820" max="2820" width="6.69921875" style="2" bestFit="1" customWidth="1"/>
    <col min="2821" max="2821" width="13.59765625" style="2" customWidth="1"/>
    <col min="2822" max="2822" width="6.69921875" style="2" bestFit="1" customWidth="1"/>
    <col min="2823" max="2823" width="13.59765625" style="2" customWidth="1"/>
    <col min="2824" max="2824" width="6.69921875" style="2" bestFit="1" customWidth="1"/>
    <col min="2825" max="2825" width="13.59765625" style="2" customWidth="1"/>
    <col min="2826" max="2826" width="6.69921875" style="2" bestFit="1" customWidth="1"/>
    <col min="2827" max="2827" width="13.59765625" style="2" customWidth="1"/>
    <col min="2828" max="2828" width="6.69921875" style="2" bestFit="1" customWidth="1"/>
    <col min="2829" max="3072" width="9" style="2"/>
    <col min="3073" max="3073" width="9.69921875" style="2" customWidth="1"/>
    <col min="3074" max="3074" width="9" style="2"/>
    <col min="3075" max="3075" width="13.59765625" style="2" customWidth="1"/>
    <col min="3076" max="3076" width="6.69921875" style="2" bestFit="1" customWidth="1"/>
    <col min="3077" max="3077" width="13.59765625" style="2" customWidth="1"/>
    <col min="3078" max="3078" width="6.69921875" style="2" bestFit="1" customWidth="1"/>
    <col min="3079" max="3079" width="13.59765625" style="2" customWidth="1"/>
    <col min="3080" max="3080" width="6.69921875" style="2" bestFit="1" customWidth="1"/>
    <col min="3081" max="3081" width="13.59765625" style="2" customWidth="1"/>
    <col min="3082" max="3082" width="6.69921875" style="2" bestFit="1" customWidth="1"/>
    <col min="3083" max="3083" width="13.59765625" style="2" customWidth="1"/>
    <col min="3084" max="3084" width="6.69921875" style="2" bestFit="1" customWidth="1"/>
    <col min="3085" max="3328" width="9" style="2"/>
    <col min="3329" max="3329" width="9.69921875" style="2" customWidth="1"/>
    <col min="3330" max="3330" width="9" style="2"/>
    <col min="3331" max="3331" width="13.59765625" style="2" customWidth="1"/>
    <col min="3332" max="3332" width="6.69921875" style="2" bestFit="1" customWidth="1"/>
    <col min="3333" max="3333" width="13.59765625" style="2" customWidth="1"/>
    <col min="3334" max="3334" width="6.69921875" style="2" bestFit="1" customWidth="1"/>
    <col min="3335" max="3335" width="13.59765625" style="2" customWidth="1"/>
    <col min="3336" max="3336" width="6.69921875" style="2" bestFit="1" customWidth="1"/>
    <col min="3337" max="3337" width="13.59765625" style="2" customWidth="1"/>
    <col min="3338" max="3338" width="6.69921875" style="2" bestFit="1" customWidth="1"/>
    <col min="3339" max="3339" width="13.59765625" style="2" customWidth="1"/>
    <col min="3340" max="3340" width="6.69921875" style="2" bestFit="1" customWidth="1"/>
    <col min="3341" max="3584" width="9" style="2"/>
    <col min="3585" max="3585" width="9.69921875" style="2" customWidth="1"/>
    <col min="3586" max="3586" width="9" style="2"/>
    <col min="3587" max="3587" width="13.59765625" style="2" customWidth="1"/>
    <col min="3588" max="3588" width="6.69921875" style="2" bestFit="1" customWidth="1"/>
    <col min="3589" max="3589" width="13.59765625" style="2" customWidth="1"/>
    <col min="3590" max="3590" width="6.69921875" style="2" bestFit="1" customWidth="1"/>
    <col min="3591" max="3591" width="13.59765625" style="2" customWidth="1"/>
    <col min="3592" max="3592" width="6.69921875" style="2" bestFit="1" customWidth="1"/>
    <col min="3593" max="3593" width="13.59765625" style="2" customWidth="1"/>
    <col min="3594" max="3594" width="6.69921875" style="2" bestFit="1" customWidth="1"/>
    <col min="3595" max="3595" width="13.59765625" style="2" customWidth="1"/>
    <col min="3596" max="3596" width="6.69921875" style="2" bestFit="1" customWidth="1"/>
    <col min="3597" max="3840" width="9" style="2"/>
    <col min="3841" max="3841" width="9.69921875" style="2" customWidth="1"/>
    <col min="3842" max="3842" width="9" style="2"/>
    <col min="3843" max="3843" width="13.59765625" style="2" customWidth="1"/>
    <col min="3844" max="3844" width="6.69921875" style="2" bestFit="1" customWidth="1"/>
    <col min="3845" max="3845" width="13.59765625" style="2" customWidth="1"/>
    <col min="3846" max="3846" width="6.69921875" style="2" bestFit="1" customWidth="1"/>
    <col min="3847" max="3847" width="13.59765625" style="2" customWidth="1"/>
    <col min="3848" max="3848" width="6.69921875" style="2" bestFit="1" customWidth="1"/>
    <col min="3849" max="3849" width="13.59765625" style="2" customWidth="1"/>
    <col min="3850" max="3850" width="6.69921875" style="2" bestFit="1" customWidth="1"/>
    <col min="3851" max="3851" width="13.59765625" style="2" customWidth="1"/>
    <col min="3852" max="3852" width="6.69921875" style="2" bestFit="1" customWidth="1"/>
    <col min="3853" max="4096" width="9" style="2"/>
    <col min="4097" max="4097" width="9.69921875" style="2" customWidth="1"/>
    <col min="4098" max="4098" width="9" style="2"/>
    <col min="4099" max="4099" width="13.59765625" style="2" customWidth="1"/>
    <col min="4100" max="4100" width="6.69921875" style="2" bestFit="1" customWidth="1"/>
    <col min="4101" max="4101" width="13.59765625" style="2" customWidth="1"/>
    <col min="4102" max="4102" width="6.69921875" style="2" bestFit="1" customWidth="1"/>
    <col min="4103" max="4103" width="13.59765625" style="2" customWidth="1"/>
    <col min="4104" max="4104" width="6.69921875" style="2" bestFit="1" customWidth="1"/>
    <col min="4105" max="4105" width="13.59765625" style="2" customWidth="1"/>
    <col min="4106" max="4106" width="6.69921875" style="2" bestFit="1" customWidth="1"/>
    <col min="4107" max="4107" width="13.59765625" style="2" customWidth="1"/>
    <col min="4108" max="4108" width="6.69921875" style="2" bestFit="1" customWidth="1"/>
    <col min="4109" max="4352" width="9" style="2"/>
    <col min="4353" max="4353" width="9.69921875" style="2" customWidth="1"/>
    <col min="4354" max="4354" width="9" style="2"/>
    <col min="4355" max="4355" width="13.59765625" style="2" customWidth="1"/>
    <col min="4356" max="4356" width="6.69921875" style="2" bestFit="1" customWidth="1"/>
    <col min="4357" max="4357" width="13.59765625" style="2" customWidth="1"/>
    <col min="4358" max="4358" width="6.69921875" style="2" bestFit="1" customWidth="1"/>
    <col min="4359" max="4359" width="13.59765625" style="2" customWidth="1"/>
    <col min="4360" max="4360" width="6.69921875" style="2" bestFit="1" customWidth="1"/>
    <col min="4361" max="4361" width="13.59765625" style="2" customWidth="1"/>
    <col min="4362" max="4362" width="6.69921875" style="2" bestFit="1" customWidth="1"/>
    <col min="4363" max="4363" width="13.59765625" style="2" customWidth="1"/>
    <col min="4364" max="4364" width="6.69921875" style="2" bestFit="1" customWidth="1"/>
    <col min="4365" max="4608" width="9" style="2"/>
    <col min="4609" max="4609" width="9.69921875" style="2" customWidth="1"/>
    <col min="4610" max="4610" width="9" style="2"/>
    <col min="4611" max="4611" width="13.59765625" style="2" customWidth="1"/>
    <col min="4612" max="4612" width="6.69921875" style="2" bestFit="1" customWidth="1"/>
    <col min="4613" max="4613" width="13.59765625" style="2" customWidth="1"/>
    <col min="4614" max="4614" width="6.69921875" style="2" bestFit="1" customWidth="1"/>
    <col min="4615" max="4615" width="13.59765625" style="2" customWidth="1"/>
    <col min="4616" max="4616" width="6.69921875" style="2" bestFit="1" customWidth="1"/>
    <col min="4617" max="4617" width="13.59765625" style="2" customWidth="1"/>
    <col min="4618" max="4618" width="6.69921875" style="2" bestFit="1" customWidth="1"/>
    <col min="4619" max="4619" width="13.59765625" style="2" customWidth="1"/>
    <col min="4620" max="4620" width="6.69921875" style="2" bestFit="1" customWidth="1"/>
    <col min="4621" max="4864" width="9" style="2"/>
    <col min="4865" max="4865" width="9.69921875" style="2" customWidth="1"/>
    <col min="4866" max="4866" width="9" style="2"/>
    <col min="4867" max="4867" width="13.59765625" style="2" customWidth="1"/>
    <col min="4868" max="4868" width="6.69921875" style="2" bestFit="1" customWidth="1"/>
    <col min="4869" max="4869" width="13.59765625" style="2" customWidth="1"/>
    <col min="4870" max="4870" width="6.69921875" style="2" bestFit="1" customWidth="1"/>
    <col min="4871" max="4871" width="13.59765625" style="2" customWidth="1"/>
    <col min="4872" max="4872" width="6.69921875" style="2" bestFit="1" customWidth="1"/>
    <col min="4873" max="4873" width="13.59765625" style="2" customWidth="1"/>
    <col min="4874" max="4874" width="6.69921875" style="2" bestFit="1" customWidth="1"/>
    <col min="4875" max="4875" width="13.59765625" style="2" customWidth="1"/>
    <col min="4876" max="4876" width="6.69921875" style="2" bestFit="1" customWidth="1"/>
    <col min="4877" max="5120" width="9" style="2"/>
    <col min="5121" max="5121" width="9.69921875" style="2" customWidth="1"/>
    <col min="5122" max="5122" width="9" style="2"/>
    <col min="5123" max="5123" width="13.59765625" style="2" customWidth="1"/>
    <col min="5124" max="5124" width="6.69921875" style="2" bestFit="1" customWidth="1"/>
    <col min="5125" max="5125" width="13.59765625" style="2" customWidth="1"/>
    <col min="5126" max="5126" width="6.69921875" style="2" bestFit="1" customWidth="1"/>
    <col min="5127" max="5127" width="13.59765625" style="2" customWidth="1"/>
    <col min="5128" max="5128" width="6.69921875" style="2" bestFit="1" customWidth="1"/>
    <col min="5129" max="5129" width="13.59765625" style="2" customWidth="1"/>
    <col min="5130" max="5130" width="6.69921875" style="2" bestFit="1" customWidth="1"/>
    <col min="5131" max="5131" width="13.59765625" style="2" customWidth="1"/>
    <col min="5132" max="5132" width="6.69921875" style="2" bestFit="1" customWidth="1"/>
    <col min="5133" max="5376" width="9" style="2"/>
    <col min="5377" max="5377" width="9.69921875" style="2" customWidth="1"/>
    <col min="5378" max="5378" width="9" style="2"/>
    <col min="5379" max="5379" width="13.59765625" style="2" customWidth="1"/>
    <col min="5380" max="5380" width="6.69921875" style="2" bestFit="1" customWidth="1"/>
    <col min="5381" max="5381" width="13.59765625" style="2" customWidth="1"/>
    <col min="5382" max="5382" width="6.69921875" style="2" bestFit="1" customWidth="1"/>
    <col min="5383" max="5383" width="13.59765625" style="2" customWidth="1"/>
    <col min="5384" max="5384" width="6.69921875" style="2" bestFit="1" customWidth="1"/>
    <col min="5385" max="5385" width="13.59765625" style="2" customWidth="1"/>
    <col min="5386" max="5386" width="6.69921875" style="2" bestFit="1" customWidth="1"/>
    <col min="5387" max="5387" width="13.59765625" style="2" customWidth="1"/>
    <col min="5388" max="5388" width="6.69921875" style="2" bestFit="1" customWidth="1"/>
    <col min="5389" max="5632" width="9" style="2"/>
    <col min="5633" max="5633" width="9.69921875" style="2" customWidth="1"/>
    <col min="5634" max="5634" width="9" style="2"/>
    <col min="5635" max="5635" width="13.59765625" style="2" customWidth="1"/>
    <col min="5636" max="5636" width="6.69921875" style="2" bestFit="1" customWidth="1"/>
    <col min="5637" max="5637" width="13.59765625" style="2" customWidth="1"/>
    <col min="5638" max="5638" width="6.69921875" style="2" bestFit="1" customWidth="1"/>
    <col min="5639" max="5639" width="13.59765625" style="2" customWidth="1"/>
    <col min="5640" max="5640" width="6.69921875" style="2" bestFit="1" customWidth="1"/>
    <col min="5641" max="5641" width="13.59765625" style="2" customWidth="1"/>
    <col min="5642" max="5642" width="6.69921875" style="2" bestFit="1" customWidth="1"/>
    <col min="5643" max="5643" width="13.59765625" style="2" customWidth="1"/>
    <col min="5644" max="5644" width="6.69921875" style="2" bestFit="1" customWidth="1"/>
    <col min="5645" max="5888" width="9" style="2"/>
    <col min="5889" max="5889" width="9.69921875" style="2" customWidth="1"/>
    <col min="5890" max="5890" width="9" style="2"/>
    <col min="5891" max="5891" width="13.59765625" style="2" customWidth="1"/>
    <col min="5892" max="5892" width="6.69921875" style="2" bestFit="1" customWidth="1"/>
    <col min="5893" max="5893" width="13.59765625" style="2" customWidth="1"/>
    <col min="5894" max="5894" width="6.69921875" style="2" bestFit="1" customWidth="1"/>
    <col min="5895" max="5895" width="13.59765625" style="2" customWidth="1"/>
    <col min="5896" max="5896" width="6.69921875" style="2" bestFit="1" customWidth="1"/>
    <col min="5897" max="5897" width="13.59765625" style="2" customWidth="1"/>
    <col min="5898" max="5898" width="6.69921875" style="2" bestFit="1" customWidth="1"/>
    <col min="5899" max="5899" width="13.59765625" style="2" customWidth="1"/>
    <col min="5900" max="5900" width="6.69921875" style="2" bestFit="1" customWidth="1"/>
    <col min="5901" max="6144" width="9" style="2"/>
    <col min="6145" max="6145" width="9.69921875" style="2" customWidth="1"/>
    <col min="6146" max="6146" width="9" style="2"/>
    <col min="6147" max="6147" width="13.59765625" style="2" customWidth="1"/>
    <col min="6148" max="6148" width="6.69921875" style="2" bestFit="1" customWidth="1"/>
    <col min="6149" max="6149" width="13.59765625" style="2" customWidth="1"/>
    <col min="6150" max="6150" width="6.69921875" style="2" bestFit="1" customWidth="1"/>
    <col min="6151" max="6151" width="13.59765625" style="2" customWidth="1"/>
    <col min="6152" max="6152" width="6.69921875" style="2" bestFit="1" customWidth="1"/>
    <col min="6153" max="6153" width="13.59765625" style="2" customWidth="1"/>
    <col min="6154" max="6154" width="6.69921875" style="2" bestFit="1" customWidth="1"/>
    <col min="6155" max="6155" width="13.59765625" style="2" customWidth="1"/>
    <col min="6156" max="6156" width="6.69921875" style="2" bestFit="1" customWidth="1"/>
    <col min="6157" max="6400" width="9" style="2"/>
    <col min="6401" max="6401" width="9.69921875" style="2" customWidth="1"/>
    <col min="6402" max="6402" width="9" style="2"/>
    <col min="6403" max="6403" width="13.59765625" style="2" customWidth="1"/>
    <col min="6404" max="6404" width="6.69921875" style="2" bestFit="1" customWidth="1"/>
    <col min="6405" max="6405" width="13.59765625" style="2" customWidth="1"/>
    <col min="6406" max="6406" width="6.69921875" style="2" bestFit="1" customWidth="1"/>
    <col min="6407" max="6407" width="13.59765625" style="2" customWidth="1"/>
    <col min="6408" max="6408" width="6.69921875" style="2" bestFit="1" customWidth="1"/>
    <col min="6409" max="6409" width="13.59765625" style="2" customWidth="1"/>
    <col min="6410" max="6410" width="6.69921875" style="2" bestFit="1" customWidth="1"/>
    <col min="6411" max="6411" width="13.59765625" style="2" customWidth="1"/>
    <col min="6412" max="6412" width="6.69921875" style="2" bestFit="1" customWidth="1"/>
    <col min="6413" max="6656" width="9" style="2"/>
    <col min="6657" max="6657" width="9.69921875" style="2" customWidth="1"/>
    <col min="6658" max="6658" width="9" style="2"/>
    <col min="6659" max="6659" width="13.59765625" style="2" customWidth="1"/>
    <col min="6660" max="6660" width="6.69921875" style="2" bestFit="1" customWidth="1"/>
    <col min="6661" max="6661" width="13.59765625" style="2" customWidth="1"/>
    <col min="6662" max="6662" width="6.69921875" style="2" bestFit="1" customWidth="1"/>
    <col min="6663" max="6663" width="13.59765625" style="2" customWidth="1"/>
    <col min="6664" max="6664" width="6.69921875" style="2" bestFit="1" customWidth="1"/>
    <col min="6665" max="6665" width="13.59765625" style="2" customWidth="1"/>
    <col min="6666" max="6666" width="6.69921875" style="2" bestFit="1" customWidth="1"/>
    <col min="6667" max="6667" width="13.59765625" style="2" customWidth="1"/>
    <col min="6668" max="6668" width="6.69921875" style="2" bestFit="1" customWidth="1"/>
    <col min="6669" max="6912" width="9" style="2"/>
    <col min="6913" max="6913" width="9.69921875" style="2" customWidth="1"/>
    <col min="6914" max="6914" width="9" style="2"/>
    <col min="6915" max="6915" width="13.59765625" style="2" customWidth="1"/>
    <col min="6916" max="6916" width="6.69921875" style="2" bestFit="1" customWidth="1"/>
    <col min="6917" max="6917" width="13.59765625" style="2" customWidth="1"/>
    <col min="6918" max="6918" width="6.69921875" style="2" bestFit="1" customWidth="1"/>
    <col min="6919" max="6919" width="13.59765625" style="2" customWidth="1"/>
    <col min="6920" max="6920" width="6.69921875" style="2" bestFit="1" customWidth="1"/>
    <col min="6921" max="6921" width="13.59765625" style="2" customWidth="1"/>
    <col min="6922" max="6922" width="6.69921875" style="2" bestFit="1" customWidth="1"/>
    <col min="6923" max="6923" width="13.59765625" style="2" customWidth="1"/>
    <col min="6924" max="6924" width="6.69921875" style="2" bestFit="1" customWidth="1"/>
    <col min="6925" max="7168" width="9" style="2"/>
    <col min="7169" max="7169" width="9.69921875" style="2" customWidth="1"/>
    <col min="7170" max="7170" width="9" style="2"/>
    <col min="7171" max="7171" width="13.59765625" style="2" customWidth="1"/>
    <col min="7172" max="7172" width="6.69921875" style="2" bestFit="1" customWidth="1"/>
    <col min="7173" max="7173" width="13.59765625" style="2" customWidth="1"/>
    <col min="7174" max="7174" width="6.69921875" style="2" bestFit="1" customWidth="1"/>
    <col min="7175" max="7175" width="13.59765625" style="2" customWidth="1"/>
    <col min="7176" max="7176" width="6.69921875" style="2" bestFit="1" customWidth="1"/>
    <col min="7177" max="7177" width="13.59765625" style="2" customWidth="1"/>
    <col min="7178" max="7178" width="6.69921875" style="2" bestFit="1" customWidth="1"/>
    <col min="7179" max="7179" width="13.59765625" style="2" customWidth="1"/>
    <col min="7180" max="7180" width="6.69921875" style="2" bestFit="1" customWidth="1"/>
    <col min="7181" max="7424" width="9" style="2"/>
    <col min="7425" max="7425" width="9.69921875" style="2" customWidth="1"/>
    <col min="7426" max="7426" width="9" style="2"/>
    <col min="7427" max="7427" width="13.59765625" style="2" customWidth="1"/>
    <col min="7428" max="7428" width="6.69921875" style="2" bestFit="1" customWidth="1"/>
    <col min="7429" max="7429" width="13.59765625" style="2" customWidth="1"/>
    <col min="7430" max="7430" width="6.69921875" style="2" bestFit="1" customWidth="1"/>
    <col min="7431" max="7431" width="13.59765625" style="2" customWidth="1"/>
    <col min="7432" max="7432" width="6.69921875" style="2" bestFit="1" customWidth="1"/>
    <col min="7433" max="7433" width="13.59765625" style="2" customWidth="1"/>
    <col min="7434" max="7434" width="6.69921875" style="2" bestFit="1" customWidth="1"/>
    <col min="7435" max="7435" width="13.59765625" style="2" customWidth="1"/>
    <col min="7436" max="7436" width="6.69921875" style="2" bestFit="1" customWidth="1"/>
    <col min="7437" max="7680" width="9" style="2"/>
    <col min="7681" max="7681" width="9.69921875" style="2" customWidth="1"/>
    <col min="7682" max="7682" width="9" style="2"/>
    <col min="7683" max="7683" width="13.59765625" style="2" customWidth="1"/>
    <col min="7684" max="7684" width="6.69921875" style="2" bestFit="1" customWidth="1"/>
    <col min="7685" max="7685" width="13.59765625" style="2" customWidth="1"/>
    <col min="7686" max="7686" width="6.69921875" style="2" bestFit="1" customWidth="1"/>
    <col min="7687" max="7687" width="13.59765625" style="2" customWidth="1"/>
    <col min="7688" max="7688" width="6.69921875" style="2" bestFit="1" customWidth="1"/>
    <col min="7689" max="7689" width="13.59765625" style="2" customWidth="1"/>
    <col min="7690" max="7690" width="6.69921875" style="2" bestFit="1" customWidth="1"/>
    <col min="7691" max="7691" width="13.59765625" style="2" customWidth="1"/>
    <col min="7692" max="7692" width="6.69921875" style="2" bestFit="1" customWidth="1"/>
    <col min="7693" max="7936" width="9" style="2"/>
    <col min="7937" max="7937" width="9.69921875" style="2" customWidth="1"/>
    <col min="7938" max="7938" width="9" style="2"/>
    <col min="7939" max="7939" width="13.59765625" style="2" customWidth="1"/>
    <col min="7940" max="7940" width="6.69921875" style="2" bestFit="1" customWidth="1"/>
    <col min="7941" max="7941" width="13.59765625" style="2" customWidth="1"/>
    <col min="7942" max="7942" width="6.69921875" style="2" bestFit="1" customWidth="1"/>
    <col min="7943" max="7943" width="13.59765625" style="2" customWidth="1"/>
    <col min="7944" max="7944" width="6.69921875" style="2" bestFit="1" customWidth="1"/>
    <col min="7945" max="7945" width="13.59765625" style="2" customWidth="1"/>
    <col min="7946" max="7946" width="6.69921875" style="2" bestFit="1" customWidth="1"/>
    <col min="7947" max="7947" width="13.59765625" style="2" customWidth="1"/>
    <col min="7948" max="7948" width="6.69921875" style="2" bestFit="1" customWidth="1"/>
    <col min="7949" max="8192" width="9" style="2"/>
    <col min="8193" max="8193" width="9.69921875" style="2" customWidth="1"/>
    <col min="8194" max="8194" width="9" style="2"/>
    <col min="8195" max="8195" width="13.59765625" style="2" customWidth="1"/>
    <col min="8196" max="8196" width="6.69921875" style="2" bestFit="1" customWidth="1"/>
    <col min="8197" max="8197" width="13.59765625" style="2" customWidth="1"/>
    <col min="8198" max="8198" width="6.69921875" style="2" bestFit="1" customWidth="1"/>
    <col min="8199" max="8199" width="13.59765625" style="2" customWidth="1"/>
    <col min="8200" max="8200" width="6.69921875" style="2" bestFit="1" customWidth="1"/>
    <col min="8201" max="8201" width="13.59765625" style="2" customWidth="1"/>
    <col min="8202" max="8202" width="6.69921875" style="2" bestFit="1" customWidth="1"/>
    <col min="8203" max="8203" width="13.59765625" style="2" customWidth="1"/>
    <col min="8204" max="8204" width="6.69921875" style="2" bestFit="1" customWidth="1"/>
    <col min="8205" max="8448" width="9" style="2"/>
    <col min="8449" max="8449" width="9.69921875" style="2" customWidth="1"/>
    <col min="8450" max="8450" width="9" style="2"/>
    <col min="8451" max="8451" width="13.59765625" style="2" customWidth="1"/>
    <col min="8452" max="8452" width="6.69921875" style="2" bestFit="1" customWidth="1"/>
    <col min="8453" max="8453" width="13.59765625" style="2" customWidth="1"/>
    <col min="8454" max="8454" width="6.69921875" style="2" bestFit="1" customWidth="1"/>
    <col min="8455" max="8455" width="13.59765625" style="2" customWidth="1"/>
    <col min="8456" max="8456" width="6.69921875" style="2" bestFit="1" customWidth="1"/>
    <col min="8457" max="8457" width="13.59765625" style="2" customWidth="1"/>
    <col min="8458" max="8458" width="6.69921875" style="2" bestFit="1" customWidth="1"/>
    <col min="8459" max="8459" width="13.59765625" style="2" customWidth="1"/>
    <col min="8460" max="8460" width="6.69921875" style="2" bestFit="1" customWidth="1"/>
    <col min="8461" max="8704" width="9" style="2"/>
    <col min="8705" max="8705" width="9.69921875" style="2" customWidth="1"/>
    <col min="8706" max="8706" width="9" style="2"/>
    <col min="8707" max="8707" width="13.59765625" style="2" customWidth="1"/>
    <col min="8708" max="8708" width="6.69921875" style="2" bestFit="1" customWidth="1"/>
    <col min="8709" max="8709" width="13.59765625" style="2" customWidth="1"/>
    <col min="8710" max="8710" width="6.69921875" style="2" bestFit="1" customWidth="1"/>
    <col min="8711" max="8711" width="13.59765625" style="2" customWidth="1"/>
    <col min="8712" max="8712" width="6.69921875" style="2" bestFit="1" customWidth="1"/>
    <col min="8713" max="8713" width="13.59765625" style="2" customWidth="1"/>
    <col min="8714" max="8714" width="6.69921875" style="2" bestFit="1" customWidth="1"/>
    <col min="8715" max="8715" width="13.59765625" style="2" customWidth="1"/>
    <col min="8716" max="8716" width="6.69921875" style="2" bestFit="1" customWidth="1"/>
    <col min="8717" max="8960" width="9" style="2"/>
    <col min="8961" max="8961" width="9.69921875" style="2" customWidth="1"/>
    <col min="8962" max="8962" width="9" style="2"/>
    <col min="8963" max="8963" width="13.59765625" style="2" customWidth="1"/>
    <col min="8964" max="8964" width="6.69921875" style="2" bestFit="1" customWidth="1"/>
    <col min="8965" max="8965" width="13.59765625" style="2" customWidth="1"/>
    <col min="8966" max="8966" width="6.69921875" style="2" bestFit="1" customWidth="1"/>
    <col min="8967" max="8967" width="13.59765625" style="2" customWidth="1"/>
    <col min="8968" max="8968" width="6.69921875" style="2" bestFit="1" customWidth="1"/>
    <col min="8969" max="8969" width="13.59765625" style="2" customWidth="1"/>
    <col min="8970" max="8970" width="6.69921875" style="2" bestFit="1" customWidth="1"/>
    <col min="8971" max="8971" width="13.59765625" style="2" customWidth="1"/>
    <col min="8972" max="8972" width="6.69921875" style="2" bestFit="1" customWidth="1"/>
    <col min="8973" max="9216" width="9" style="2"/>
    <col min="9217" max="9217" width="9.69921875" style="2" customWidth="1"/>
    <col min="9218" max="9218" width="9" style="2"/>
    <col min="9219" max="9219" width="13.59765625" style="2" customWidth="1"/>
    <col min="9220" max="9220" width="6.69921875" style="2" bestFit="1" customWidth="1"/>
    <col min="9221" max="9221" width="13.59765625" style="2" customWidth="1"/>
    <col min="9222" max="9222" width="6.69921875" style="2" bestFit="1" customWidth="1"/>
    <col min="9223" max="9223" width="13.59765625" style="2" customWidth="1"/>
    <col min="9224" max="9224" width="6.69921875" style="2" bestFit="1" customWidth="1"/>
    <col min="9225" max="9225" width="13.59765625" style="2" customWidth="1"/>
    <col min="9226" max="9226" width="6.69921875" style="2" bestFit="1" customWidth="1"/>
    <col min="9227" max="9227" width="13.59765625" style="2" customWidth="1"/>
    <col min="9228" max="9228" width="6.69921875" style="2" bestFit="1" customWidth="1"/>
    <col min="9229" max="9472" width="9" style="2"/>
    <col min="9473" max="9473" width="9.69921875" style="2" customWidth="1"/>
    <col min="9474" max="9474" width="9" style="2"/>
    <col min="9475" max="9475" width="13.59765625" style="2" customWidth="1"/>
    <col min="9476" max="9476" width="6.69921875" style="2" bestFit="1" customWidth="1"/>
    <col min="9477" max="9477" width="13.59765625" style="2" customWidth="1"/>
    <col min="9478" max="9478" width="6.69921875" style="2" bestFit="1" customWidth="1"/>
    <col min="9479" max="9479" width="13.59765625" style="2" customWidth="1"/>
    <col min="9480" max="9480" width="6.69921875" style="2" bestFit="1" customWidth="1"/>
    <col min="9481" max="9481" width="13.59765625" style="2" customWidth="1"/>
    <col min="9482" max="9482" width="6.69921875" style="2" bestFit="1" customWidth="1"/>
    <col min="9483" max="9483" width="13.59765625" style="2" customWidth="1"/>
    <col min="9484" max="9484" width="6.69921875" style="2" bestFit="1" customWidth="1"/>
    <col min="9485" max="9728" width="9" style="2"/>
    <col min="9729" max="9729" width="9.69921875" style="2" customWidth="1"/>
    <col min="9730" max="9730" width="9" style="2"/>
    <col min="9731" max="9731" width="13.59765625" style="2" customWidth="1"/>
    <col min="9732" max="9732" width="6.69921875" style="2" bestFit="1" customWidth="1"/>
    <col min="9733" max="9733" width="13.59765625" style="2" customWidth="1"/>
    <col min="9734" max="9734" width="6.69921875" style="2" bestFit="1" customWidth="1"/>
    <col min="9735" max="9735" width="13.59765625" style="2" customWidth="1"/>
    <col min="9736" max="9736" width="6.69921875" style="2" bestFit="1" customWidth="1"/>
    <col min="9737" max="9737" width="13.59765625" style="2" customWidth="1"/>
    <col min="9738" max="9738" width="6.69921875" style="2" bestFit="1" customWidth="1"/>
    <col min="9739" max="9739" width="13.59765625" style="2" customWidth="1"/>
    <col min="9740" max="9740" width="6.69921875" style="2" bestFit="1" customWidth="1"/>
    <col min="9741" max="9984" width="9" style="2"/>
    <col min="9985" max="9985" width="9.69921875" style="2" customWidth="1"/>
    <col min="9986" max="9986" width="9" style="2"/>
    <col min="9987" max="9987" width="13.59765625" style="2" customWidth="1"/>
    <col min="9988" max="9988" width="6.69921875" style="2" bestFit="1" customWidth="1"/>
    <col min="9989" max="9989" width="13.59765625" style="2" customWidth="1"/>
    <col min="9990" max="9990" width="6.69921875" style="2" bestFit="1" customWidth="1"/>
    <col min="9991" max="9991" width="13.59765625" style="2" customWidth="1"/>
    <col min="9992" max="9992" width="6.69921875" style="2" bestFit="1" customWidth="1"/>
    <col min="9993" max="9993" width="13.59765625" style="2" customWidth="1"/>
    <col min="9994" max="9994" width="6.69921875" style="2" bestFit="1" customWidth="1"/>
    <col min="9995" max="9995" width="13.59765625" style="2" customWidth="1"/>
    <col min="9996" max="9996" width="6.69921875" style="2" bestFit="1" customWidth="1"/>
    <col min="9997" max="10240" width="9" style="2"/>
    <col min="10241" max="10241" width="9.69921875" style="2" customWidth="1"/>
    <col min="10242" max="10242" width="9" style="2"/>
    <col min="10243" max="10243" width="13.59765625" style="2" customWidth="1"/>
    <col min="10244" max="10244" width="6.69921875" style="2" bestFit="1" customWidth="1"/>
    <col min="10245" max="10245" width="13.59765625" style="2" customWidth="1"/>
    <col min="10246" max="10246" width="6.69921875" style="2" bestFit="1" customWidth="1"/>
    <col min="10247" max="10247" width="13.59765625" style="2" customWidth="1"/>
    <col min="10248" max="10248" width="6.69921875" style="2" bestFit="1" customWidth="1"/>
    <col min="10249" max="10249" width="13.59765625" style="2" customWidth="1"/>
    <col min="10250" max="10250" width="6.69921875" style="2" bestFit="1" customWidth="1"/>
    <col min="10251" max="10251" width="13.59765625" style="2" customWidth="1"/>
    <col min="10252" max="10252" width="6.69921875" style="2" bestFit="1" customWidth="1"/>
    <col min="10253" max="10496" width="9" style="2"/>
    <col min="10497" max="10497" width="9.69921875" style="2" customWidth="1"/>
    <col min="10498" max="10498" width="9" style="2"/>
    <col min="10499" max="10499" width="13.59765625" style="2" customWidth="1"/>
    <col min="10500" max="10500" width="6.69921875" style="2" bestFit="1" customWidth="1"/>
    <col min="10501" max="10501" width="13.59765625" style="2" customWidth="1"/>
    <col min="10502" max="10502" width="6.69921875" style="2" bestFit="1" customWidth="1"/>
    <col min="10503" max="10503" width="13.59765625" style="2" customWidth="1"/>
    <col min="10504" max="10504" width="6.69921875" style="2" bestFit="1" customWidth="1"/>
    <col min="10505" max="10505" width="13.59765625" style="2" customWidth="1"/>
    <col min="10506" max="10506" width="6.69921875" style="2" bestFit="1" customWidth="1"/>
    <col min="10507" max="10507" width="13.59765625" style="2" customWidth="1"/>
    <col min="10508" max="10508" width="6.69921875" style="2" bestFit="1" customWidth="1"/>
    <col min="10509" max="10752" width="9" style="2"/>
    <col min="10753" max="10753" width="9.69921875" style="2" customWidth="1"/>
    <col min="10754" max="10754" width="9" style="2"/>
    <col min="10755" max="10755" width="13.59765625" style="2" customWidth="1"/>
    <col min="10756" max="10756" width="6.69921875" style="2" bestFit="1" customWidth="1"/>
    <col min="10757" max="10757" width="13.59765625" style="2" customWidth="1"/>
    <col min="10758" max="10758" width="6.69921875" style="2" bestFit="1" customWidth="1"/>
    <col min="10759" max="10759" width="13.59765625" style="2" customWidth="1"/>
    <col min="10760" max="10760" width="6.69921875" style="2" bestFit="1" customWidth="1"/>
    <col min="10761" max="10761" width="13.59765625" style="2" customWidth="1"/>
    <col min="10762" max="10762" width="6.69921875" style="2" bestFit="1" customWidth="1"/>
    <col min="10763" max="10763" width="13.59765625" style="2" customWidth="1"/>
    <col min="10764" max="10764" width="6.69921875" style="2" bestFit="1" customWidth="1"/>
    <col min="10765" max="11008" width="9" style="2"/>
    <col min="11009" max="11009" width="9.69921875" style="2" customWidth="1"/>
    <col min="11010" max="11010" width="9" style="2"/>
    <col min="11011" max="11011" width="13.59765625" style="2" customWidth="1"/>
    <col min="11012" max="11012" width="6.69921875" style="2" bestFit="1" customWidth="1"/>
    <col min="11013" max="11013" width="13.59765625" style="2" customWidth="1"/>
    <col min="11014" max="11014" width="6.69921875" style="2" bestFit="1" customWidth="1"/>
    <col min="11015" max="11015" width="13.59765625" style="2" customWidth="1"/>
    <col min="11016" max="11016" width="6.69921875" style="2" bestFit="1" customWidth="1"/>
    <col min="11017" max="11017" width="13.59765625" style="2" customWidth="1"/>
    <col min="11018" max="11018" width="6.69921875" style="2" bestFit="1" customWidth="1"/>
    <col min="11019" max="11019" width="13.59765625" style="2" customWidth="1"/>
    <col min="11020" max="11020" width="6.69921875" style="2" bestFit="1" customWidth="1"/>
    <col min="11021" max="11264" width="9" style="2"/>
    <col min="11265" max="11265" width="9.69921875" style="2" customWidth="1"/>
    <col min="11266" max="11266" width="9" style="2"/>
    <col min="11267" max="11267" width="13.59765625" style="2" customWidth="1"/>
    <col min="11268" max="11268" width="6.69921875" style="2" bestFit="1" customWidth="1"/>
    <col min="11269" max="11269" width="13.59765625" style="2" customWidth="1"/>
    <col min="11270" max="11270" width="6.69921875" style="2" bestFit="1" customWidth="1"/>
    <col min="11271" max="11271" width="13.59765625" style="2" customWidth="1"/>
    <col min="11272" max="11272" width="6.69921875" style="2" bestFit="1" customWidth="1"/>
    <col min="11273" max="11273" width="13.59765625" style="2" customWidth="1"/>
    <col min="11274" max="11274" width="6.69921875" style="2" bestFit="1" customWidth="1"/>
    <col min="11275" max="11275" width="13.59765625" style="2" customWidth="1"/>
    <col min="11276" max="11276" width="6.69921875" style="2" bestFit="1" customWidth="1"/>
    <col min="11277" max="11520" width="9" style="2"/>
    <col min="11521" max="11521" width="9.69921875" style="2" customWidth="1"/>
    <col min="11522" max="11522" width="9" style="2"/>
    <col min="11523" max="11523" width="13.59765625" style="2" customWidth="1"/>
    <col min="11524" max="11524" width="6.69921875" style="2" bestFit="1" customWidth="1"/>
    <col min="11525" max="11525" width="13.59765625" style="2" customWidth="1"/>
    <col min="11526" max="11526" width="6.69921875" style="2" bestFit="1" customWidth="1"/>
    <col min="11527" max="11527" width="13.59765625" style="2" customWidth="1"/>
    <col min="11528" max="11528" width="6.69921875" style="2" bestFit="1" customWidth="1"/>
    <col min="11529" max="11529" width="13.59765625" style="2" customWidth="1"/>
    <col min="11530" max="11530" width="6.69921875" style="2" bestFit="1" customWidth="1"/>
    <col min="11531" max="11531" width="13.59765625" style="2" customWidth="1"/>
    <col min="11532" max="11532" width="6.69921875" style="2" bestFit="1" customWidth="1"/>
    <col min="11533" max="11776" width="9" style="2"/>
    <col min="11777" max="11777" width="9.69921875" style="2" customWidth="1"/>
    <col min="11778" max="11778" width="9" style="2"/>
    <col min="11779" max="11779" width="13.59765625" style="2" customWidth="1"/>
    <col min="11780" max="11780" width="6.69921875" style="2" bestFit="1" customWidth="1"/>
    <col min="11781" max="11781" width="13.59765625" style="2" customWidth="1"/>
    <col min="11782" max="11782" width="6.69921875" style="2" bestFit="1" customWidth="1"/>
    <col min="11783" max="11783" width="13.59765625" style="2" customWidth="1"/>
    <col min="11784" max="11784" width="6.69921875" style="2" bestFit="1" customWidth="1"/>
    <col min="11785" max="11785" width="13.59765625" style="2" customWidth="1"/>
    <col min="11786" max="11786" width="6.69921875" style="2" bestFit="1" customWidth="1"/>
    <col min="11787" max="11787" width="13.59765625" style="2" customWidth="1"/>
    <col min="11788" max="11788" width="6.69921875" style="2" bestFit="1" customWidth="1"/>
    <col min="11789" max="12032" width="9" style="2"/>
    <col min="12033" max="12033" width="9.69921875" style="2" customWidth="1"/>
    <col min="12034" max="12034" width="9" style="2"/>
    <col min="12035" max="12035" width="13.59765625" style="2" customWidth="1"/>
    <col min="12036" max="12036" width="6.69921875" style="2" bestFit="1" customWidth="1"/>
    <col min="12037" max="12037" width="13.59765625" style="2" customWidth="1"/>
    <col min="12038" max="12038" width="6.69921875" style="2" bestFit="1" customWidth="1"/>
    <col min="12039" max="12039" width="13.59765625" style="2" customWidth="1"/>
    <col min="12040" max="12040" width="6.69921875" style="2" bestFit="1" customWidth="1"/>
    <col min="12041" max="12041" width="13.59765625" style="2" customWidth="1"/>
    <col min="12042" max="12042" width="6.69921875" style="2" bestFit="1" customWidth="1"/>
    <col min="12043" max="12043" width="13.59765625" style="2" customWidth="1"/>
    <col min="12044" max="12044" width="6.69921875" style="2" bestFit="1" customWidth="1"/>
    <col min="12045" max="12288" width="9" style="2"/>
    <col min="12289" max="12289" width="9.69921875" style="2" customWidth="1"/>
    <col min="12290" max="12290" width="9" style="2"/>
    <col min="12291" max="12291" width="13.59765625" style="2" customWidth="1"/>
    <col min="12292" max="12292" width="6.69921875" style="2" bestFit="1" customWidth="1"/>
    <col min="12293" max="12293" width="13.59765625" style="2" customWidth="1"/>
    <col min="12294" max="12294" width="6.69921875" style="2" bestFit="1" customWidth="1"/>
    <col min="12295" max="12295" width="13.59765625" style="2" customWidth="1"/>
    <col min="12296" max="12296" width="6.69921875" style="2" bestFit="1" customWidth="1"/>
    <col min="12297" max="12297" width="13.59765625" style="2" customWidth="1"/>
    <col min="12298" max="12298" width="6.69921875" style="2" bestFit="1" customWidth="1"/>
    <col min="12299" max="12299" width="13.59765625" style="2" customWidth="1"/>
    <col min="12300" max="12300" width="6.69921875" style="2" bestFit="1" customWidth="1"/>
    <col min="12301" max="12544" width="9" style="2"/>
    <col min="12545" max="12545" width="9.69921875" style="2" customWidth="1"/>
    <col min="12546" max="12546" width="9" style="2"/>
    <col min="12547" max="12547" width="13.59765625" style="2" customWidth="1"/>
    <col min="12548" max="12548" width="6.69921875" style="2" bestFit="1" customWidth="1"/>
    <col min="12549" max="12549" width="13.59765625" style="2" customWidth="1"/>
    <col min="12550" max="12550" width="6.69921875" style="2" bestFit="1" customWidth="1"/>
    <col min="12551" max="12551" width="13.59765625" style="2" customWidth="1"/>
    <col min="12552" max="12552" width="6.69921875" style="2" bestFit="1" customWidth="1"/>
    <col min="12553" max="12553" width="13.59765625" style="2" customWidth="1"/>
    <col min="12554" max="12554" width="6.69921875" style="2" bestFit="1" customWidth="1"/>
    <col min="12555" max="12555" width="13.59765625" style="2" customWidth="1"/>
    <col min="12556" max="12556" width="6.69921875" style="2" bestFit="1" customWidth="1"/>
    <col min="12557" max="12800" width="9" style="2"/>
    <col min="12801" max="12801" width="9.69921875" style="2" customWidth="1"/>
    <col min="12802" max="12802" width="9" style="2"/>
    <col min="12803" max="12803" width="13.59765625" style="2" customWidth="1"/>
    <col min="12804" max="12804" width="6.69921875" style="2" bestFit="1" customWidth="1"/>
    <col min="12805" max="12805" width="13.59765625" style="2" customWidth="1"/>
    <col min="12806" max="12806" width="6.69921875" style="2" bestFit="1" customWidth="1"/>
    <col min="12807" max="12807" width="13.59765625" style="2" customWidth="1"/>
    <col min="12808" max="12808" width="6.69921875" style="2" bestFit="1" customWidth="1"/>
    <col min="12809" max="12809" width="13.59765625" style="2" customWidth="1"/>
    <col min="12810" max="12810" width="6.69921875" style="2" bestFit="1" customWidth="1"/>
    <col min="12811" max="12811" width="13.59765625" style="2" customWidth="1"/>
    <col min="12812" max="12812" width="6.69921875" style="2" bestFit="1" customWidth="1"/>
    <col min="12813" max="13056" width="9" style="2"/>
    <col min="13057" max="13057" width="9.69921875" style="2" customWidth="1"/>
    <col min="13058" max="13058" width="9" style="2"/>
    <col min="13059" max="13059" width="13.59765625" style="2" customWidth="1"/>
    <col min="13060" max="13060" width="6.69921875" style="2" bestFit="1" customWidth="1"/>
    <col min="13061" max="13061" width="13.59765625" style="2" customWidth="1"/>
    <col min="13062" max="13062" width="6.69921875" style="2" bestFit="1" customWidth="1"/>
    <col min="13063" max="13063" width="13.59765625" style="2" customWidth="1"/>
    <col min="13064" max="13064" width="6.69921875" style="2" bestFit="1" customWidth="1"/>
    <col min="13065" max="13065" width="13.59765625" style="2" customWidth="1"/>
    <col min="13066" max="13066" width="6.69921875" style="2" bestFit="1" customWidth="1"/>
    <col min="13067" max="13067" width="13.59765625" style="2" customWidth="1"/>
    <col min="13068" max="13068" width="6.69921875" style="2" bestFit="1" customWidth="1"/>
    <col min="13069" max="13312" width="9" style="2"/>
    <col min="13313" max="13313" width="9.69921875" style="2" customWidth="1"/>
    <col min="13314" max="13314" width="9" style="2"/>
    <col min="13315" max="13315" width="13.59765625" style="2" customWidth="1"/>
    <col min="13316" max="13316" width="6.69921875" style="2" bestFit="1" customWidth="1"/>
    <col min="13317" max="13317" width="13.59765625" style="2" customWidth="1"/>
    <col min="13318" max="13318" width="6.69921875" style="2" bestFit="1" customWidth="1"/>
    <col min="13319" max="13319" width="13.59765625" style="2" customWidth="1"/>
    <col min="13320" max="13320" width="6.69921875" style="2" bestFit="1" customWidth="1"/>
    <col min="13321" max="13321" width="13.59765625" style="2" customWidth="1"/>
    <col min="13322" max="13322" width="6.69921875" style="2" bestFit="1" customWidth="1"/>
    <col min="13323" max="13323" width="13.59765625" style="2" customWidth="1"/>
    <col min="13324" max="13324" width="6.69921875" style="2" bestFit="1" customWidth="1"/>
    <col min="13325" max="13568" width="9" style="2"/>
    <col min="13569" max="13569" width="9.69921875" style="2" customWidth="1"/>
    <col min="13570" max="13570" width="9" style="2"/>
    <col min="13571" max="13571" width="13.59765625" style="2" customWidth="1"/>
    <col min="13572" max="13572" width="6.69921875" style="2" bestFit="1" customWidth="1"/>
    <col min="13573" max="13573" width="13.59765625" style="2" customWidth="1"/>
    <col min="13574" max="13574" width="6.69921875" style="2" bestFit="1" customWidth="1"/>
    <col min="13575" max="13575" width="13.59765625" style="2" customWidth="1"/>
    <col min="13576" max="13576" width="6.69921875" style="2" bestFit="1" customWidth="1"/>
    <col min="13577" max="13577" width="13.59765625" style="2" customWidth="1"/>
    <col min="13578" max="13578" width="6.69921875" style="2" bestFit="1" customWidth="1"/>
    <col min="13579" max="13579" width="13.59765625" style="2" customWidth="1"/>
    <col min="13580" max="13580" width="6.69921875" style="2" bestFit="1" customWidth="1"/>
    <col min="13581" max="13824" width="9" style="2"/>
    <col min="13825" max="13825" width="9.69921875" style="2" customWidth="1"/>
    <col min="13826" max="13826" width="9" style="2"/>
    <col min="13827" max="13827" width="13.59765625" style="2" customWidth="1"/>
    <col min="13828" max="13828" width="6.69921875" style="2" bestFit="1" customWidth="1"/>
    <col min="13829" max="13829" width="13.59765625" style="2" customWidth="1"/>
    <col min="13830" max="13830" width="6.69921875" style="2" bestFit="1" customWidth="1"/>
    <col min="13831" max="13831" width="13.59765625" style="2" customWidth="1"/>
    <col min="13832" max="13832" width="6.69921875" style="2" bestFit="1" customWidth="1"/>
    <col min="13833" max="13833" width="13.59765625" style="2" customWidth="1"/>
    <col min="13834" max="13834" width="6.69921875" style="2" bestFit="1" customWidth="1"/>
    <col min="13835" max="13835" width="13.59765625" style="2" customWidth="1"/>
    <col min="13836" max="13836" width="6.69921875" style="2" bestFit="1" customWidth="1"/>
    <col min="13837" max="14080" width="9" style="2"/>
    <col min="14081" max="14081" width="9.69921875" style="2" customWidth="1"/>
    <col min="14082" max="14082" width="9" style="2"/>
    <col min="14083" max="14083" width="13.59765625" style="2" customWidth="1"/>
    <col min="14084" max="14084" width="6.69921875" style="2" bestFit="1" customWidth="1"/>
    <col min="14085" max="14085" width="13.59765625" style="2" customWidth="1"/>
    <col min="14086" max="14086" width="6.69921875" style="2" bestFit="1" customWidth="1"/>
    <col min="14087" max="14087" width="13.59765625" style="2" customWidth="1"/>
    <col min="14088" max="14088" width="6.69921875" style="2" bestFit="1" customWidth="1"/>
    <col min="14089" max="14089" width="13.59765625" style="2" customWidth="1"/>
    <col min="14090" max="14090" width="6.69921875" style="2" bestFit="1" customWidth="1"/>
    <col min="14091" max="14091" width="13.59765625" style="2" customWidth="1"/>
    <col min="14092" max="14092" width="6.69921875" style="2" bestFit="1" customWidth="1"/>
    <col min="14093" max="14336" width="9" style="2"/>
    <col min="14337" max="14337" width="9.69921875" style="2" customWidth="1"/>
    <col min="14338" max="14338" width="9" style="2"/>
    <col min="14339" max="14339" width="13.59765625" style="2" customWidth="1"/>
    <col min="14340" max="14340" width="6.69921875" style="2" bestFit="1" customWidth="1"/>
    <col min="14341" max="14341" width="13.59765625" style="2" customWidth="1"/>
    <col min="14342" max="14342" width="6.69921875" style="2" bestFit="1" customWidth="1"/>
    <col min="14343" max="14343" width="13.59765625" style="2" customWidth="1"/>
    <col min="14344" max="14344" width="6.69921875" style="2" bestFit="1" customWidth="1"/>
    <col min="14345" max="14345" width="13.59765625" style="2" customWidth="1"/>
    <col min="14346" max="14346" width="6.69921875" style="2" bestFit="1" customWidth="1"/>
    <col min="14347" max="14347" width="13.59765625" style="2" customWidth="1"/>
    <col min="14348" max="14348" width="6.69921875" style="2" bestFit="1" customWidth="1"/>
    <col min="14349" max="14592" width="9" style="2"/>
    <col min="14593" max="14593" width="9.69921875" style="2" customWidth="1"/>
    <col min="14594" max="14594" width="9" style="2"/>
    <col min="14595" max="14595" width="13.59765625" style="2" customWidth="1"/>
    <col min="14596" max="14596" width="6.69921875" style="2" bestFit="1" customWidth="1"/>
    <col min="14597" max="14597" width="13.59765625" style="2" customWidth="1"/>
    <col min="14598" max="14598" width="6.69921875" style="2" bestFit="1" customWidth="1"/>
    <col min="14599" max="14599" width="13.59765625" style="2" customWidth="1"/>
    <col min="14600" max="14600" width="6.69921875" style="2" bestFit="1" customWidth="1"/>
    <col min="14601" max="14601" width="13.59765625" style="2" customWidth="1"/>
    <col min="14602" max="14602" width="6.69921875" style="2" bestFit="1" customWidth="1"/>
    <col min="14603" max="14603" width="13.59765625" style="2" customWidth="1"/>
    <col min="14604" max="14604" width="6.69921875" style="2" bestFit="1" customWidth="1"/>
    <col min="14605" max="14848" width="9" style="2"/>
    <col min="14849" max="14849" width="9.69921875" style="2" customWidth="1"/>
    <col min="14850" max="14850" width="9" style="2"/>
    <col min="14851" max="14851" width="13.59765625" style="2" customWidth="1"/>
    <col min="14852" max="14852" width="6.69921875" style="2" bestFit="1" customWidth="1"/>
    <col min="14853" max="14853" width="13.59765625" style="2" customWidth="1"/>
    <col min="14854" max="14854" width="6.69921875" style="2" bestFit="1" customWidth="1"/>
    <col min="14855" max="14855" width="13.59765625" style="2" customWidth="1"/>
    <col min="14856" max="14856" width="6.69921875" style="2" bestFit="1" customWidth="1"/>
    <col min="14857" max="14857" width="13.59765625" style="2" customWidth="1"/>
    <col min="14858" max="14858" width="6.69921875" style="2" bestFit="1" customWidth="1"/>
    <col min="14859" max="14859" width="13.59765625" style="2" customWidth="1"/>
    <col min="14860" max="14860" width="6.69921875" style="2" bestFit="1" customWidth="1"/>
    <col min="14861" max="15104" width="9" style="2"/>
    <col min="15105" max="15105" width="9.69921875" style="2" customWidth="1"/>
    <col min="15106" max="15106" width="9" style="2"/>
    <col min="15107" max="15107" width="13.59765625" style="2" customWidth="1"/>
    <col min="15108" max="15108" width="6.69921875" style="2" bestFit="1" customWidth="1"/>
    <col min="15109" max="15109" width="13.59765625" style="2" customWidth="1"/>
    <col min="15110" max="15110" width="6.69921875" style="2" bestFit="1" customWidth="1"/>
    <col min="15111" max="15111" width="13.59765625" style="2" customWidth="1"/>
    <col min="15112" max="15112" width="6.69921875" style="2" bestFit="1" customWidth="1"/>
    <col min="15113" max="15113" width="13.59765625" style="2" customWidth="1"/>
    <col min="15114" max="15114" width="6.69921875" style="2" bestFit="1" customWidth="1"/>
    <col min="15115" max="15115" width="13.59765625" style="2" customWidth="1"/>
    <col min="15116" max="15116" width="6.69921875" style="2" bestFit="1" customWidth="1"/>
    <col min="15117" max="15360" width="9" style="2"/>
    <col min="15361" max="15361" width="9.69921875" style="2" customWidth="1"/>
    <col min="15362" max="15362" width="9" style="2"/>
    <col min="15363" max="15363" width="13.59765625" style="2" customWidth="1"/>
    <col min="15364" max="15364" width="6.69921875" style="2" bestFit="1" customWidth="1"/>
    <col min="15365" max="15365" width="13.59765625" style="2" customWidth="1"/>
    <col min="15366" max="15366" width="6.69921875" style="2" bestFit="1" customWidth="1"/>
    <col min="15367" max="15367" width="13.59765625" style="2" customWidth="1"/>
    <col min="15368" max="15368" width="6.69921875" style="2" bestFit="1" customWidth="1"/>
    <col min="15369" max="15369" width="13.59765625" style="2" customWidth="1"/>
    <col min="15370" max="15370" width="6.69921875" style="2" bestFit="1" customWidth="1"/>
    <col min="15371" max="15371" width="13.59765625" style="2" customWidth="1"/>
    <col min="15372" max="15372" width="6.69921875" style="2" bestFit="1" customWidth="1"/>
    <col min="15373" max="15616" width="9" style="2"/>
    <col min="15617" max="15617" width="9.69921875" style="2" customWidth="1"/>
    <col min="15618" max="15618" width="9" style="2"/>
    <col min="15619" max="15619" width="13.59765625" style="2" customWidth="1"/>
    <col min="15620" max="15620" width="6.69921875" style="2" bestFit="1" customWidth="1"/>
    <col min="15621" max="15621" width="13.59765625" style="2" customWidth="1"/>
    <col min="15622" max="15622" width="6.69921875" style="2" bestFit="1" customWidth="1"/>
    <col min="15623" max="15623" width="13.59765625" style="2" customWidth="1"/>
    <col min="15624" max="15624" width="6.69921875" style="2" bestFit="1" customWidth="1"/>
    <col min="15625" max="15625" width="13.59765625" style="2" customWidth="1"/>
    <col min="15626" max="15626" width="6.69921875" style="2" bestFit="1" customWidth="1"/>
    <col min="15627" max="15627" width="13.59765625" style="2" customWidth="1"/>
    <col min="15628" max="15628" width="6.69921875" style="2" bestFit="1" customWidth="1"/>
    <col min="15629" max="15872" width="9" style="2"/>
    <col min="15873" max="15873" width="9.69921875" style="2" customWidth="1"/>
    <col min="15874" max="15874" width="9" style="2"/>
    <col min="15875" max="15875" width="13.59765625" style="2" customWidth="1"/>
    <col min="15876" max="15876" width="6.69921875" style="2" bestFit="1" customWidth="1"/>
    <col min="15877" max="15877" width="13.59765625" style="2" customWidth="1"/>
    <col min="15878" max="15878" width="6.69921875" style="2" bestFit="1" customWidth="1"/>
    <col min="15879" max="15879" width="13.59765625" style="2" customWidth="1"/>
    <col min="15880" max="15880" width="6.69921875" style="2" bestFit="1" customWidth="1"/>
    <col min="15881" max="15881" width="13.59765625" style="2" customWidth="1"/>
    <col min="15882" max="15882" width="6.69921875" style="2" bestFit="1" customWidth="1"/>
    <col min="15883" max="15883" width="13.59765625" style="2" customWidth="1"/>
    <col min="15884" max="15884" width="6.69921875" style="2" bestFit="1" customWidth="1"/>
    <col min="15885" max="16128" width="9" style="2"/>
    <col min="16129" max="16129" width="9.69921875" style="2" customWidth="1"/>
    <col min="16130" max="16130" width="9" style="2"/>
    <col min="16131" max="16131" width="13.59765625" style="2" customWidth="1"/>
    <col min="16132" max="16132" width="6.69921875" style="2" bestFit="1" customWidth="1"/>
    <col min="16133" max="16133" width="13.59765625" style="2" customWidth="1"/>
    <col min="16134" max="16134" width="6.69921875" style="2" bestFit="1" customWidth="1"/>
    <col min="16135" max="16135" width="13.59765625" style="2" customWidth="1"/>
    <col min="16136" max="16136" width="6.69921875" style="2" bestFit="1" customWidth="1"/>
    <col min="16137" max="16137" width="13.59765625" style="2" customWidth="1"/>
    <col min="16138" max="16138" width="6.69921875" style="2" bestFit="1" customWidth="1"/>
    <col min="16139" max="16139" width="13.59765625" style="2" customWidth="1"/>
    <col min="16140" max="16140" width="6.69921875" style="2" bestFit="1" customWidth="1"/>
    <col min="16141" max="16384" width="9" style="2"/>
  </cols>
  <sheetData>
    <row r="1" spans="1:12" ht="19.2" x14ac:dyDescent="0.25">
      <c r="A1" s="1" t="s">
        <v>131</v>
      </c>
    </row>
    <row r="2" spans="1:12" ht="13.8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3.8" thickTop="1" x14ac:dyDescent="0.2">
      <c r="A3" s="188" t="s">
        <v>44</v>
      </c>
      <c r="B3" s="57" t="s">
        <v>132</v>
      </c>
      <c r="C3" s="195" t="s">
        <v>133</v>
      </c>
      <c r="D3" s="195"/>
      <c r="E3" s="195" t="s">
        <v>134</v>
      </c>
      <c r="F3" s="195"/>
      <c r="G3" s="195" t="s">
        <v>135</v>
      </c>
      <c r="H3" s="195"/>
      <c r="I3" s="195" t="s">
        <v>136</v>
      </c>
      <c r="J3" s="195"/>
      <c r="K3" s="189" t="s">
        <v>137</v>
      </c>
      <c r="L3" s="190"/>
    </row>
    <row r="4" spans="1:12" x14ac:dyDescent="0.2">
      <c r="A4" s="190"/>
      <c r="B4" s="13" t="s">
        <v>138</v>
      </c>
      <c r="C4" s="10" t="s">
        <v>139</v>
      </c>
      <c r="D4" s="10" t="s">
        <v>140</v>
      </c>
      <c r="E4" s="10" t="s">
        <v>139</v>
      </c>
      <c r="F4" s="10" t="s">
        <v>140</v>
      </c>
      <c r="G4" s="10" t="s">
        <v>139</v>
      </c>
      <c r="H4" s="10" t="s">
        <v>140</v>
      </c>
      <c r="I4" s="10" t="s">
        <v>139</v>
      </c>
      <c r="J4" s="10" t="s">
        <v>140</v>
      </c>
      <c r="K4" s="58" t="s">
        <v>139</v>
      </c>
      <c r="L4" s="58" t="s">
        <v>140</v>
      </c>
    </row>
    <row r="5" spans="1:12" x14ac:dyDescent="0.2">
      <c r="A5" s="14" t="s">
        <v>54</v>
      </c>
      <c r="B5" s="15">
        <v>1084</v>
      </c>
      <c r="C5" s="40" t="s">
        <v>141</v>
      </c>
      <c r="D5" s="15">
        <v>340</v>
      </c>
      <c r="E5" s="59" t="s">
        <v>142</v>
      </c>
      <c r="F5" s="2">
        <v>170</v>
      </c>
      <c r="G5" s="59" t="s">
        <v>143</v>
      </c>
      <c r="H5" s="2">
        <v>144</v>
      </c>
      <c r="I5" s="59" t="s">
        <v>144</v>
      </c>
      <c r="J5" s="2">
        <v>104</v>
      </c>
      <c r="K5" s="60" t="s">
        <v>145</v>
      </c>
      <c r="L5" s="2">
        <v>59</v>
      </c>
    </row>
    <row r="6" spans="1:12" x14ac:dyDescent="0.2">
      <c r="A6" s="14" t="s">
        <v>146</v>
      </c>
      <c r="B6" s="15">
        <v>1095</v>
      </c>
      <c r="C6" s="40" t="s">
        <v>147</v>
      </c>
      <c r="D6" s="15">
        <v>330</v>
      </c>
      <c r="E6" s="59" t="s">
        <v>147</v>
      </c>
      <c r="F6" s="2">
        <v>196</v>
      </c>
      <c r="G6" s="59" t="s">
        <v>147</v>
      </c>
      <c r="H6" s="2">
        <v>139</v>
      </c>
      <c r="I6" s="59" t="s">
        <v>147</v>
      </c>
      <c r="J6" s="2">
        <v>102</v>
      </c>
      <c r="K6" s="59" t="s">
        <v>147</v>
      </c>
      <c r="L6" s="2">
        <v>41</v>
      </c>
    </row>
    <row r="7" spans="1:12" x14ac:dyDescent="0.2">
      <c r="A7" s="14" t="s">
        <v>55</v>
      </c>
      <c r="B7" s="15">
        <v>1137</v>
      </c>
      <c r="C7" s="40" t="s">
        <v>147</v>
      </c>
      <c r="D7" s="15">
        <v>374</v>
      </c>
      <c r="E7" s="59" t="s">
        <v>147</v>
      </c>
      <c r="F7" s="2">
        <v>170</v>
      </c>
      <c r="G7" s="59" t="s">
        <v>147</v>
      </c>
      <c r="H7" s="2">
        <v>148</v>
      </c>
      <c r="I7" s="59" t="s">
        <v>147</v>
      </c>
      <c r="J7" s="2">
        <v>109</v>
      </c>
      <c r="K7" s="59" t="s">
        <v>147</v>
      </c>
      <c r="L7" s="2">
        <v>36</v>
      </c>
    </row>
    <row r="8" spans="1:12" x14ac:dyDescent="0.2">
      <c r="A8" s="14" t="s">
        <v>148</v>
      </c>
      <c r="B8" s="15">
        <v>1098</v>
      </c>
      <c r="C8" s="40" t="s">
        <v>147</v>
      </c>
      <c r="D8" s="15">
        <v>364</v>
      </c>
      <c r="E8" s="59" t="s">
        <v>147</v>
      </c>
      <c r="F8" s="2">
        <v>166</v>
      </c>
      <c r="G8" s="59" t="s">
        <v>147</v>
      </c>
      <c r="H8" s="2">
        <v>136</v>
      </c>
      <c r="I8" s="59" t="s">
        <v>147</v>
      </c>
      <c r="J8" s="2">
        <v>93</v>
      </c>
      <c r="K8" s="59" t="s">
        <v>147</v>
      </c>
      <c r="L8" s="2">
        <v>46</v>
      </c>
    </row>
    <row r="9" spans="1:12" x14ac:dyDescent="0.2">
      <c r="A9" s="14" t="s">
        <v>149</v>
      </c>
      <c r="B9" s="15">
        <v>1104</v>
      </c>
      <c r="C9" s="40" t="s">
        <v>147</v>
      </c>
      <c r="D9" s="15">
        <v>361</v>
      </c>
      <c r="E9" s="40" t="s">
        <v>147</v>
      </c>
      <c r="F9" s="2">
        <v>191</v>
      </c>
      <c r="G9" s="40" t="s">
        <v>147</v>
      </c>
      <c r="H9" s="2">
        <v>132</v>
      </c>
      <c r="I9" s="40" t="s">
        <v>147</v>
      </c>
      <c r="J9" s="2">
        <v>103</v>
      </c>
      <c r="K9" s="40" t="s">
        <v>147</v>
      </c>
      <c r="L9" s="2">
        <v>52</v>
      </c>
    </row>
    <row r="10" spans="1:12" x14ac:dyDescent="0.2">
      <c r="A10" s="14" t="s">
        <v>150</v>
      </c>
      <c r="B10" s="15">
        <v>1142</v>
      </c>
      <c r="C10" s="40" t="s">
        <v>147</v>
      </c>
      <c r="D10" s="15">
        <v>365</v>
      </c>
      <c r="E10" s="40" t="s">
        <v>147</v>
      </c>
      <c r="F10" s="2">
        <v>179</v>
      </c>
      <c r="G10" s="40" t="s">
        <v>147</v>
      </c>
      <c r="H10" s="2">
        <v>140</v>
      </c>
      <c r="I10" s="40" t="s">
        <v>147</v>
      </c>
      <c r="J10" s="2">
        <v>111</v>
      </c>
      <c r="K10" s="40" t="s">
        <v>147</v>
      </c>
      <c r="L10" s="2">
        <v>50</v>
      </c>
    </row>
    <row r="11" spans="1:12" x14ac:dyDescent="0.2">
      <c r="A11" s="14" t="s">
        <v>151</v>
      </c>
      <c r="B11" s="15">
        <v>1186</v>
      </c>
      <c r="C11" s="40" t="s">
        <v>147</v>
      </c>
      <c r="D11" s="15">
        <v>402</v>
      </c>
      <c r="E11" s="40" t="s">
        <v>147</v>
      </c>
      <c r="F11" s="2">
        <v>202</v>
      </c>
      <c r="G11" s="40" t="s">
        <v>147</v>
      </c>
      <c r="H11" s="2">
        <v>131</v>
      </c>
      <c r="I11" s="40" t="s">
        <v>147</v>
      </c>
      <c r="J11" s="2">
        <v>115</v>
      </c>
      <c r="K11" s="40" t="s">
        <v>147</v>
      </c>
      <c r="L11" s="2">
        <v>49</v>
      </c>
    </row>
    <row r="12" spans="1:12" x14ac:dyDescent="0.2">
      <c r="A12" s="14" t="s">
        <v>152</v>
      </c>
      <c r="B12" s="15">
        <v>1243</v>
      </c>
      <c r="C12" s="40" t="s">
        <v>147</v>
      </c>
      <c r="D12" s="15">
        <v>373</v>
      </c>
      <c r="E12" s="40" t="s">
        <v>147</v>
      </c>
      <c r="F12" s="2">
        <v>222</v>
      </c>
      <c r="G12" s="40" t="s">
        <v>147</v>
      </c>
      <c r="H12" s="2">
        <v>153</v>
      </c>
      <c r="I12" s="40" t="s">
        <v>147</v>
      </c>
      <c r="J12" s="2">
        <v>96</v>
      </c>
      <c r="K12" s="40" t="s">
        <v>147</v>
      </c>
      <c r="L12" s="2">
        <v>61</v>
      </c>
    </row>
    <row r="13" spans="1:12" x14ac:dyDescent="0.2">
      <c r="A13" s="14" t="s">
        <v>153</v>
      </c>
      <c r="B13" s="15">
        <v>1341</v>
      </c>
      <c r="C13" s="40" t="s">
        <v>147</v>
      </c>
      <c r="D13" s="15">
        <v>407</v>
      </c>
      <c r="E13" s="40" t="s">
        <v>147</v>
      </c>
      <c r="F13" s="2">
        <v>245</v>
      </c>
      <c r="G13" s="40" t="s">
        <v>147</v>
      </c>
      <c r="H13" s="2">
        <v>163</v>
      </c>
      <c r="I13" s="40" t="s">
        <v>147</v>
      </c>
      <c r="J13" s="2">
        <v>101</v>
      </c>
      <c r="K13" s="40" t="s">
        <v>147</v>
      </c>
      <c r="L13" s="2">
        <v>54</v>
      </c>
    </row>
    <row r="14" spans="1:12" x14ac:dyDescent="0.2">
      <c r="A14" s="14" t="s">
        <v>154</v>
      </c>
      <c r="B14" s="15">
        <v>1445</v>
      </c>
      <c r="C14" s="40" t="s">
        <v>147</v>
      </c>
      <c r="D14" s="15">
        <v>429</v>
      </c>
      <c r="E14" s="40" t="s">
        <v>147</v>
      </c>
      <c r="F14" s="2">
        <v>256</v>
      </c>
      <c r="G14" s="40" t="s">
        <v>147</v>
      </c>
      <c r="H14" s="2">
        <v>161</v>
      </c>
      <c r="I14" s="40" t="s">
        <v>147</v>
      </c>
      <c r="J14" s="2">
        <v>120</v>
      </c>
      <c r="K14" s="40" t="s">
        <v>147</v>
      </c>
      <c r="L14" s="2">
        <v>55</v>
      </c>
    </row>
    <row r="15" spans="1:12" x14ac:dyDescent="0.2">
      <c r="A15" s="14" t="s">
        <v>155</v>
      </c>
      <c r="B15" s="15">
        <v>1480</v>
      </c>
      <c r="C15" s="40" t="s">
        <v>156</v>
      </c>
      <c r="D15" s="15">
        <v>421</v>
      </c>
      <c r="E15" s="40" t="s">
        <v>156</v>
      </c>
      <c r="F15" s="2">
        <v>256</v>
      </c>
      <c r="G15" s="40" t="s">
        <v>156</v>
      </c>
      <c r="H15" s="2">
        <v>147</v>
      </c>
      <c r="I15" s="40" t="s">
        <v>156</v>
      </c>
      <c r="J15" s="2">
        <v>121</v>
      </c>
      <c r="K15" s="40" t="s">
        <v>156</v>
      </c>
      <c r="L15" s="2">
        <v>64</v>
      </c>
    </row>
    <row r="16" spans="1:12" x14ac:dyDescent="0.2">
      <c r="A16" s="14" t="s">
        <v>157</v>
      </c>
      <c r="B16" s="15">
        <v>1429</v>
      </c>
      <c r="C16" s="40" t="s">
        <v>156</v>
      </c>
      <c r="D16" s="15">
        <v>434</v>
      </c>
      <c r="E16" s="40" t="s">
        <v>156</v>
      </c>
      <c r="F16" s="2">
        <v>255</v>
      </c>
      <c r="G16" s="40" t="s">
        <v>156</v>
      </c>
      <c r="H16" s="2">
        <v>141</v>
      </c>
      <c r="I16" s="40" t="s">
        <v>156</v>
      </c>
      <c r="J16" s="2">
        <v>91</v>
      </c>
      <c r="K16" s="40" t="s">
        <v>156</v>
      </c>
      <c r="L16" s="2">
        <v>65</v>
      </c>
    </row>
    <row r="17" spans="1:12" x14ac:dyDescent="0.2">
      <c r="A17" s="14" t="s">
        <v>158</v>
      </c>
      <c r="B17" s="15">
        <v>1528</v>
      </c>
      <c r="C17" s="40" t="s">
        <v>147</v>
      </c>
      <c r="D17" s="15">
        <v>469</v>
      </c>
      <c r="E17" s="40" t="s">
        <v>147</v>
      </c>
      <c r="F17" s="2">
        <v>243</v>
      </c>
      <c r="G17" s="40" t="s">
        <v>147</v>
      </c>
      <c r="H17" s="2">
        <v>158</v>
      </c>
      <c r="I17" s="40" t="s">
        <v>147</v>
      </c>
      <c r="J17" s="2">
        <v>136</v>
      </c>
      <c r="K17" s="40" t="s">
        <v>147</v>
      </c>
      <c r="L17" s="2">
        <v>77</v>
      </c>
    </row>
    <row r="18" spans="1:12" x14ac:dyDescent="0.2">
      <c r="A18" s="14" t="s">
        <v>159</v>
      </c>
      <c r="B18" s="15">
        <v>1609</v>
      </c>
      <c r="C18" s="40" t="s">
        <v>147</v>
      </c>
      <c r="D18" s="15">
        <v>504</v>
      </c>
      <c r="E18" s="40" t="s">
        <v>147</v>
      </c>
      <c r="F18" s="2">
        <v>302</v>
      </c>
      <c r="G18" s="40" t="s">
        <v>147</v>
      </c>
      <c r="H18" s="2">
        <v>151</v>
      </c>
      <c r="I18" s="40" t="s">
        <v>147</v>
      </c>
      <c r="J18" s="2">
        <v>113</v>
      </c>
      <c r="K18" s="40" t="s">
        <v>147</v>
      </c>
      <c r="L18" s="2">
        <v>71</v>
      </c>
    </row>
    <row r="19" spans="1:12" x14ac:dyDescent="0.2">
      <c r="A19" s="14" t="s">
        <v>160</v>
      </c>
      <c r="B19" s="15">
        <v>1572</v>
      </c>
      <c r="C19" s="40" t="s">
        <v>156</v>
      </c>
      <c r="D19" s="15">
        <v>466</v>
      </c>
      <c r="E19" s="40" t="s">
        <v>156</v>
      </c>
      <c r="F19" s="2">
        <v>258</v>
      </c>
      <c r="G19" s="40" t="s">
        <v>156</v>
      </c>
      <c r="H19" s="2">
        <v>141</v>
      </c>
      <c r="I19" s="40" t="s">
        <v>156</v>
      </c>
      <c r="J19" s="2">
        <v>98</v>
      </c>
      <c r="K19" s="40" t="s">
        <v>161</v>
      </c>
      <c r="L19" s="2">
        <v>65</v>
      </c>
    </row>
    <row r="20" spans="1:12" x14ac:dyDescent="0.2">
      <c r="A20" s="14" t="s">
        <v>162</v>
      </c>
      <c r="B20" s="15">
        <v>1588</v>
      </c>
      <c r="C20" s="40" t="s">
        <v>156</v>
      </c>
      <c r="D20" s="15">
        <v>467</v>
      </c>
      <c r="E20" s="40" t="s">
        <v>156</v>
      </c>
      <c r="F20" s="2">
        <v>274</v>
      </c>
      <c r="G20" s="40" t="s">
        <v>156</v>
      </c>
      <c r="H20" s="2">
        <v>149</v>
      </c>
      <c r="I20" s="40" t="s">
        <v>156</v>
      </c>
      <c r="J20" s="2">
        <v>112</v>
      </c>
      <c r="K20" s="40" t="s">
        <v>156</v>
      </c>
      <c r="L20" s="2">
        <v>101</v>
      </c>
    </row>
    <row r="21" spans="1:12" x14ac:dyDescent="0.2">
      <c r="A21" s="14" t="s">
        <v>163</v>
      </c>
      <c r="B21" s="15">
        <v>1633</v>
      </c>
      <c r="C21" s="40" t="s">
        <v>156</v>
      </c>
      <c r="D21" s="15">
        <v>489</v>
      </c>
      <c r="E21" s="40" t="s">
        <v>156</v>
      </c>
      <c r="F21" s="2">
        <v>260</v>
      </c>
      <c r="G21" s="40" t="s">
        <v>144</v>
      </c>
      <c r="H21" s="2">
        <v>148</v>
      </c>
      <c r="I21" s="40" t="s">
        <v>143</v>
      </c>
      <c r="J21" s="2">
        <v>123</v>
      </c>
      <c r="K21" s="40" t="s">
        <v>147</v>
      </c>
      <c r="L21" s="2">
        <v>106</v>
      </c>
    </row>
    <row r="22" spans="1:12" x14ac:dyDescent="0.2">
      <c r="A22" s="14" t="s">
        <v>164</v>
      </c>
      <c r="B22" s="15">
        <v>1634</v>
      </c>
      <c r="C22" s="40" t="s">
        <v>147</v>
      </c>
      <c r="D22" s="15">
        <v>461</v>
      </c>
      <c r="E22" s="40" t="s">
        <v>147</v>
      </c>
      <c r="F22" s="2">
        <v>278</v>
      </c>
      <c r="G22" s="40" t="s">
        <v>165</v>
      </c>
      <c r="H22" s="2">
        <v>128</v>
      </c>
      <c r="I22" s="40" t="s">
        <v>147</v>
      </c>
      <c r="J22" s="2">
        <v>117</v>
      </c>
      <c r="K22" s="40" t="s">
        <v>144</v>
      </c>
      <c r="L22" s="2">
        <v>117</v>
      </c>
    </row>
    <row r="23" spans="1:12" x14ac:dyDescent="0.2">
      <c r="A23" s="14" t="s">
        <v>166</v>
      </c>
      <c r="B23" s="15">
        <v>1649</v>
      </c>
      <c r="C23" s="40" t="s">
        <v>147</v>
      </c>
      <c r="D23" s="15">
        <v>464</v>
      </c>
      <c r="E23" s="40" t="s">
        <v>147</v>
      </c>
      <c r="F23" s="2">
        <v>263</v>
      </c>
      <c r="G23" s="40" t="s">
        <v>167</v>
      </c>
      <c r="H23" s="2">
        <v>126</v>
      </c>
      <c r="I23" s="40" t="s">
        <v>147</v>
      </c>
      <c r="J23" s="2">
        <v>123</v>
      </c>
      <c r="K23" s="40" t="s">
        <v>168</v>
      </c>
      <c r="L23" s="2">
        <v>112</v>
      </c>
    </row>
    <row r="24" spans="1:12" x14ac:dyDescent="0.2">
      <c r="A24" s="14" t="s">
        <v>169</v>
      </c>
      <c r="B24" s="15">
        <v>1713</v>
      </c>
      <c r="C24" s="40" t="s">
        <v>147</v>
      </c>
      <c r="D24" s="15">
        <v>479</v>
      </c>
      <c r="E24" s="40" t="s">
        <v>147</v>
      </c>
      <c r="F24" s="2">
        <v>261</v>
      </c>
      <c r="G24" s="40" t="s">
        <v>143</v>
      </c>
      <c r="H24" s="2">
        <v>161</v>
      </c>
      <c r="I24" s="40" t="s">
        <v>167</v>
      </c>
      <c r="J24" s="2">
        <v>107</v>
      </c>
      <c r="K24" s="40" t="s">
        <v>168</v>
      </c>
      <c r="L24" s="2">
        <v>99</v>
      </c>
    </row>
    <row r="25" spans="1:12" x14ac:dyDescent="0.2">
      <c r="A25" s="14" t="s">
        <v>170</v>
      </c>
      <c r="B25" s="15">
        <v>1697</v>
      </c>
      <c r="C25" s="40" t="s">
        <v>147</v>
      </c>
      <c r="D25" s="15">
        <v>428</v>
      </c>
      <c r="E25" s="40" t="s">
        <v>147</v>
      </c>
      <c r="F25" s="2">
        <v>263</v>
      </c>
      <c r="G25" s="40" t="s">
        <v>165</v>
      </c>
      <c r="H25" s="2">
        <v>140</v>
      </c>
      <c r="I25" s="40" t="s">
        <v>143</v>
      </c>
      <c r="J25" s="2">
        <v>134</v>
      </c>
      <c r="K25" s="40" t="s">
        <v>144</v>
      </c>
      <c r="L25" s="2">
        <v>100</v>
      </c>
    </row>
    <row r="26" spans="1:12" x14ac:dyDescent="0.2">
      <c r="A26" s="14" t="s">
        <v>171</v>
      </c>
      <c r="B26" s="15">
        <v>1708</v>
      </c>
      <c r="C26" s="40" t="s">
        <v>147</v>
      </c>
      <c r="D26" s="15">
        <v>471</v>
      </c>
      <c r="E26" s="40" t="s">
        <v>147</v>
      </c>
      <c r="F26" s="2">
        <v>238</v>
      </c>
      <c r="G26" s="40" t="s">
        <v>147</v>
      </c>
      <c r="H26" s="2">
        <v>163</v>
      </c>
      <c r="I26" s="40" t="s">
        <v>147</v>
      </c>
      <c r="J26" s="2">
        <v>135</v>
      </c>
      <c r="K26" s="40" t="s">
        <v>147</v>
      </c>
      <c r="L26" s="2">
        <v>101</v>
      </c>
    </row>
    <row r="27" spans="1:12" x14ac:dyDescent="0.2">
      <c r="A27" s="14">
        <v>2</v>
      </c>
      <c r="B27" s="15">
        <v>1664</v>
      </c>
      <c r="C27" s="40" t="s">
        <v>147</v>
      </c>
      <c r="D27" s="15">
        <v>476</v>
      </c>
      <c r="E27" s="40" t="s">
        <v>147</v>
      </c>
      <c r="F27" s="2">
        <v>230</v>
      </c>
      <c r="G27" s="40" t="s">
        <v>147</v>
      </c>
      <c r="H27" s="2">
        <v>160</v>
      </c>
      <c r="I27" s="40" t="s">
        <v>147</v>
      </c>
      <c r="J27" s="2">
        <v>109</v>
      </c>
      <c r="K27" s="40" t="s">
        <v>147</v>
      </c>
      <c r="L27" s="2">
        <v>81</v>
      </c>
    </row>
    <row r="28" spans="1:12" x14ac:dyDescent="0.2">
      <c r="A28" s="14">
        <v>3</v>
      </c>
      <c r="B28" s="15">
        <v>1807</v>
      </c>
      <c r="C28" s="40" t="s">
        <v>147</v>
      </c>
      <c r="D28" s="15">
        <v>521</v>
      </c>
      <c r="E28" s="40" t="s">
        <v>147</v>
      </c>
      <c r="F28" s="2">
        <v>224</v>
      </c>
      <c r="G28" s="40" t="s">
        <v>147</v>
      </c>
      <c r="H28" s="2">
        <v>180</v>
      </c>
      <c r="I28" s="40" t="s">
        <v>147</v>
      </c>
      <c r="J28" s="2">
        <v>121</v>
      </c>
      <c r="K28" s="40" t="s">
        <v>147</v>
      </c>
      <c r="L28" s="2">
        <v>91</v>
      </c>
    </row>
    <row r="29" spans="1:12" x14ac:dyDescent="0.2">
      <c r="A29" s="14">
        <v>4</v>
      </c>
      <c r="B29" s="15">
        <v>1940</v>
      </c>
      <c r="C29" s="40" t="s">
        <v>147</v>
      </c>
      <c r="D29" s="15">
        <v>476</v>
      </c>
      <c r="E29" s="40" t="s">
        <v>147</v>
      </c>
      <c r="F29" s="2">
        <v>264</v>
      </c>
      <c r="G29" s="40" t="s">
        <v>147</v>
      </c>
      <c r="H29" s="2">
        <v>194</v>
      </c>
      <c r="I29" s="40" t="s">
        <v>147</v>
      </c>
      <c r="J29" s="2">
        <v>117</v>
      </c>
      <c r="K29" s="40" t="s">
        <v>147</v>
      </c>
      <c r="L29" s="2">
        <v>99</v>
      </c>
    </row>
    <row r="30" spans="1:12" x14ac:dyDescent="0.2">
      <c r="A30" s="18">
        <v>5</v>
      </c>
      <c r="B30" s="20">
        <v>1960</v>
      </c>
      <c r="C30" s="179" t="s">
        <v>147</v>
      </c>
      <c r="D30" s="20">
        <v>488</v>
      </c>
      <c r="E30" s="179" t="s">
        <v>147</v>
      </c>
      <c r="F30" s="51">
        <v>262</v>
      </c>
      <c r="G30" s="179" t="s">
        <v>147</v>
      </c>
      <c r="H30" s="51">
        <v>256</v>
      </c>
      <c r="I30" s="179" t="s">
        <v>147</v>
      </c>
      <c r="J30" s="51">
        <v>94</v>
      </c>
      <c r="K30" s="179" t="s">
        <v>147</v>
      </c>
      <c r="L30" s="51">
        <v>83</v>
      </c>
    </row>
    <row r="31" spans="1:12" x14ac:dyDescent="0.2">
      <c r="L31" s="21" t="s">
        <v>94</v>
      </c>
    </row>
    <row r="32" spans="1:12" x14ac:dyDescent="0.2">
      <c r="A32" s="25"/>
      <c r="C32" s="40"/>
    </row>
    <row r="33" spans="1:3" x14ac:dyDescent="0.2">
      <c r="A33" s="25"/>
      <c r="C33" s="40"/>
    </row>
  </sheetData>
  <mergeCells count="6">
    <mergeCell ref="K3:L3"/>
    <mergeCell ref="A3:A4"/>
    <mergeCell ref="C3:D3"/>
    <mergeCell ref="E3:F3"/>
    <mergeCell ref="G3:H3"/>
    <mergeCell ref="I3:J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7C01-C475-41C7-9558-93CCBEEB8738}">
  <dimension ref="A1:V44"/>
  <sheetViews>
    <sheetView showZeros="0" view="pageBreakPreview" zoomScale="85" zoomScaleNormal="100" zoomScaleSheetLayoutView="85" workbookViewId="0">
      <pane xSplit="1" ySplit="3" topLeftCell="F16" activePane="bottomRight" state="frozen"/>
      <selection pane="topRight" activeCell="B1" sqref="B1"/>
      <selection pane="bottomLeft" activeCell="A4" sqref="A4"/>
      <selection pane="bottomRight" activeCell="V37" sqref="V37"/>
    </sheetView>
  </sheetViews>
  <sheetFormatPr defaultRowHeight="13.2" x14ac:dyDescent="0.2"/>
  <cols>
    <col min="1" max="1" width="23.09765625" style="72" customWidth="1"/>
    <col min="2" max="2" width="10.59765625" style="2" customWidth="1"/>
    <col min="3" max="6" width="10.59765625" style="62" customWidth="1"/>
    <col min="7" max="9" width="10.8984375" style="62" customWidth="1"/>
    <col min="10" max="11" width="10.8984375" style="2" customWidth="1"/>
    <col min="12" max="12" width="23.09765625" style="72" customWidth="1"/>
    <col min="13" max="20" width="10.8984375" style="2" customWidth="1"/>
    <col min="21" max="256" width="9" style="2"/>
    <col min="257" max="257" width="23.09765625" style="2" customWidth="1"/>
    <col min="258" max="262" width="10.59765625" style="2" customWidth="1"/>
    <col min="263" max="267" width="10.8984375" style="2" customWidth="1"/>
    <col min="268" max="268" width="23.09765625" style="2" customWidth="1"/>
    <col min="269" max="276" width="10.8984375" style="2" customWidth="1"/>
    <col min="277" max="512" width="9" style="2"/>
    <col min="513" max="513" width="23.09765625" style="2" customWidth="1"/>
    <col min="514" max="518" width="10.59765625" style="2" customWidth="1"/>
    <col min="519" max="523" width="10.8984375" style="2" customWidth="1"/>
    <col min="524" max="524" width="23.09765625" style="2" customWidth="1"/>
    <col min="525" max="532" width="10.8984375" style="2" customWidth="1"/>
    <col min="533" max="768" width="9" style="2"/>
    <col min="769" max="769" width="23.09765625" style="2" customWidth="1"/>
    <col min="770" max="774" width="10.59765625" style="2" customWidth="1"/>
    <col min="775" max="779" width="10.8984375" style="2" customWidth="1"/>
    <col min="780" max="780" width="23.09765625" style="2" customWidth="1"/>
    <col min="781" max="788" width="10.8984375" style="2" customWidth="1"/>
    <col min="789" max="1024" width="9" style="2"/>
    <col min="1025" max="1025" width="23.09765625" style="2" customWidth="1"/>
    <col min="1026" max="1030" width="10.59765625" style="2" customWidth="1"/>
    <col min="1031" max="1035" width="10.8984375" style="2" customWidth="1"/>
    <col min="1036" max="1036" width="23.09765625" style="2" customWidth="1"/>
    <col min="1037" max="1044" width="10.8984375" style="2" customWidth="1"/>
    <col min="1045" max="1280" width="9" style="2"/>
    <col min="1281" max="1281" width="23.09765625" style="2" customWidth="1"/>
    <col min="1282" max="1286" width="10.59765625" style="2" customWidth="1"/>
    <col min="1287" max="1291" width="10.8984375" style="2" customWidth="1"/>
    <col min="1292" max="1292" width="23.09765625" style="2" customWidth="1"/>
    <col min="1293" max="1300" width="10.8984375" style="2" customWidth="1"/>
    <col min="1301" max="1536" width="9" style="2"/>
    <col min="1537" max="1537" width="23.09765625" style="2" customWidth="1"/>
    <col min="1538" max="1542" width="10.59765625" style="2" customWidth="1"/>
    <col min="1543" max="1547" width="10.8984375" style="2" customWidth="1"/>
    <col min="1548" max="1548" width="23.09765625" style="2" customWidth="1"/>
    <col min="1549" max="1556" width="10.8984375" style="2" customWidth="1"/>
    <col min="1557" max="1792" width="9" style="2"/>
    <col min="1793" max="1793" width="23.09765625" style="2" customWidth="1"/>
    <col min="1794" max="1798" width="10.59765625" style="2" customWidth="1"/>
    <col min="1799" max="1803" width="10.8984375" style="2" customWidth="1"/>
    <col min="1804" max="1804" width="23.09765625" style="2" customWidth="1"/>
    <col min="1805" max="1812" width="10.8984375" style="2" customWidth="1"/>
    <col min="1813" max="2048" width="9" style="2"/>
    <col min="2049" max="2049" width="23.09765625" style="2" customWidth="1"/>
    <col min="2050" max="2054" width="10.59765625" style="2" customWidth="1"/>
    <col min="2055" max="2059" width="10.8984375" style="2" customWidth="1"/>
    <col min="2060" max="2060" width="23.09765625" style="2" customWidth="1"/>
    <col min="2061" max="2068" width="10.8984375" style="2" customWidth="1"/>
    <col min="2069" max="2304" width="9" style="2"/>
    <col min="2305" max="2305" width="23.09765625" style="2" customWidth="1"/>
    <col min="2306" max="2310" width="10.59765625" style="2" customWidth="1"/>
    <col min="2311" max="2315" width="10.8984375" style="2" customWidth="1"/>
    <col min="2316" max="2316" width="23.09765625" style="2" customWidth="1"/>
    <col min="2317" max="2324" width="10.8984375" style="2" customWidth="1"/>
    <col min="2325" max="2560" width="9" style="2"/>
    <col min="2561" max="2561" width="23.09765625" style="2" customWidth="1"/>
    <col min="2562" max="2566" width="10.59765625" style="2" customWidth="1"/>
    <col min="2567" max="2571" width="10.8984375" style="2" customWidth="1"/>
    <col min="2572" max="2572" width="23.09765625" style="2" customWidth="1"/>
    <col min="2573" max="2580" width="10.8984375" style="2" customWidth="1"/>
    <col min="2581" max="2816" width="9" style="2"/>
    <col min="2817" max="2817" width="23.09765625" style="2" customWidth="1"/>
    <col min="2818" max="2822" width="10.59765625" style="2" customWidth="1"/>
    <col min="2823" max="2827" width="10.8984375" style="2" customWidth="1"/>
    <col min="2828" max="2828" width="23.09765625" style="2" customWidth="1"/>
    <col min="2829" max="2836" width="10.8984375" style="2" customWidth="1"/>
    <col min="2837" max="3072" width="9" style="2"/>
    <col min="3073" max="3073" width="23.09765625" style="2" customWidth="1"/>
    <col min="3074" max="3078" width="10.59765625" style="2" customWidth="1"/>
    <col min="3079" max="3083" width="10.8984375" style="2" customWidth="1"/>
    <col min="3084" max="3084" width="23.09765625" style="2" customWidth="1"/>
    <col min="3085" max="3092" width="10.8984375" style="2" customWidth="1"/>
    <col min="3093" max="3328" width="9" style="2"/>
    <col min="3329" max="3329" width="23.09765625" style="2" customWidth="1"/>
    <col min="3330" max="3334" width="10.59765625" style="2" customWidth="1"/>
    <col min="3335" max="3339" width="10.8984375" style="2" customWidth="1"/>
    <col min="3340" max="3340" width="23.09765625" style="2" customWidth="1"/>
    <col min="3341" max="3348" width="10.8984375" style="2" customWidth="1"/>
    <col min="3349" max="3584" width="9" style="2"/>
    <col min="3585" max="3585" width="23.09765625" style="2" customWidth="1"/>
    <col min="3586" max="3590" width="10.59765625" style="2" customWidth="1"/>
    <col min="3591" max="3595" width="10.8984375" style="2" customWidth="1"/>
    <col min="3596" max="3596" width="23.09765625" style="2" customWidth="1"/>
    <col min="3597" max="3604" width="10.8984375" style="2" customWidth="1"/>
    <col min="3605" max="3840" width="9" style="2"/>
    <col min="3841" max="3841" width="23.09765625" style="2" customWidth="1"/>
    <col min="3842" max="3846" width="10.59765625" style="2" customWidth="1"/>
    <col min="3847" max="3851" width="10.8984375" style="2" customWidth="1"/>
    <col min="3852" max="3852" width="23.09765625" style="2" customWidth="1"/>
    <col min="3853" max="3860" width="10.8984375" style="2" customWidth="1"/>
    <col min="3861" max="4096" width="9" style="2"/>
    <col min="4097" max="4097" width="23.09765625" style="2" customWidth="1"/>
    <col min="4098" max="4102" width="10.59765625" style="2" customWidth="1"/>
    <col min="4103" max="4107" width="10.8984375" style="2" customWidth="1"/>
    <col min="4108" max="4108" width="23.09765625" style="2" customWidth="1"/>
    <col min="4109" max="4116" width="10.8984375" style="2" customWidth="1"/>
    <col min="4117" max="4352" width="9" style="2"/>
    <col min="4353" max="4353" width="23.09765625" style="2" customWidth="1"/>
    <col min="4354" max="4358" width="10.59765625" style="2" customWidth="1"/>
    <col min="4359" max="4363" width="10.8984375" style="2" customWidth="1"/>
    <col min="4364" max="4364" width="23.09765625" style="2" customWidth="1"/>
    <col min="4365" max="4372" width="10.8984375" style="2" customWidth="1"/>
    <col min="4373" max="4608" width="9" style="2"/>
    <col min="4609" max="4609" width="23.09765625" style="2" customWidth="1"/>
    <col min="4610" max="4614" width="10.59765625" style="2" customWidth="1"/>
    <col min="4615" max="4619" width="10.8984375" style="2" customWidth="1"/>
    <col min="4620" max="4620" width="23.09765625" style="2" customWidth="1"/>
    <col min="4621" max="4628" width="10.8984375" style="2" customWidth="1"/>
    <col min="4629" max="4864" width="9" style="2"/>
    <col min="4865" max="4865" width="23.09765625" style="2" customWidth="1"/>
    <col min="4866" max="4870" width="10.59765625" style="2" customWidth="1"/>
    <col min="4871" max="4875" width="10.8984375" style="2" customWidth="1"/>
    <col min="4876" max="4876" width="23.09765625" style="2" customWidth="1"/>
    <col min="4877" max="4884" width="10.8984375" style="2" customWidth="1"/>
    <col min="4885" max="5120" width="9" style="2"/>
    <col min="5121" max="5121" width="23.09765625" style="2" customWidth="1"/>
    <col min="5122" max="5126" width="10.59765625" style="2" customWidth="1"/>
    <col min="5127" max="5131" width="10.8984375" style="2" customWidth="1"/>
    <col min="5132" max="5132" width="23.09765625" style="2" customWidth="1"/>
    <col min="5133" max="5140" width="10.8984375" style="2" customWidth="1"/>
    <col min="5141" max="5376" width="9" style="2"/>
    <col min="5377" max="5377" width="23.09765625" style="2" customWidth="1"/>
    <col min="5378" max="5382" width="10.59765625" style="2" customWidth="1"/>
    <col min="5383" max="5387" width="10.8984375" style="2" customWidth="1"/>
    <col min="5388" max="5388" width="23.09765625" style="2" customWidth="1"/>
    <col min="5389" max="5396" width="10.8984375" style="2" customWidth="1"/>
    <col min="5397" max="5632" width="9" style="2"/>
    <col min="5633" max="5633" width="23.09765625" style="2" customWidth="1"/>
    <col min="5634" max="5638" width="10.59765625" style="2" customWidth="1"/>
    <col min="5639" max="5643" width="10.8984375" style="2" customWidth="1"/>
    <col min="5644" max="5644" width="23.09765625" style="2" customWidth="1"/>
    <col min="5645" max="5652" width="10.8984375" style="2" customWidth="1"/>
    <col min="5653" max="5888" width="9" style="2"/>
    <col min="5889" max="5889" width="23.09765625" style="2" customWidth="1"/>
    <col min="5890" max="5894" width="10.59765625" style="2" customWidth="1"/>
    <col min="5895" max="5899" width="10.8984375" style="2" customWidth="1"/>
    <col min="5900" max="5900" width="23.09765625" style="2" customWidth="1"/>
    <col min="5901" max="5908" width="10.8984375" style="2" customWidth="1"/>
    <col min="5909" max="6144" width="9" style="2"/>
    <col min="6145" max="6145" width="23.09765625" style="2" customWidth="1"/>
    <col min="6146" max="6150" width="10.59765625" style="2" customWidth="1"/>
    <col min="6151" max="6155" width="10.8984375" style="2" customWidth="1"/>
    <col min="6156" max="6156" width="23.09765625" style="2" customWidth="1"/>
    <col min="6157" max="6164" width="10.8984375" style="2" customWidth="1"/>
    <col min="6165" max="6400" width="9" style="2"/>
    <col min="6401" max="6401" width="23.09765625" style="2" customWidth="1"/>
    <col min="6402" max="6406" width="10.59765625" style="2" customWidth="1"/>
    <col min="6407" max="6411" width="10.8984375" style="2" customWidth="1"/>
    <col min="6412" max="6412" width="23.09765625" style="2" customWidth="1"/>
    <col min="6413" max="6420" width="10.8984375" style="2" customWidth="1"/>
    <col min="6421" max="6656" width="9" style="2"/>
    <col min="6657" max="6657" width="23.09765625" style="2" customWidth="1"/>
    <col min="6658" max="6662" width="10.59765625" style="2" customWidth="1"/>
    <col min="6663" max="6667" width="10.8984375" style="2" customWidth="1"/>
    <col min="6668" max="6668" width="23.09765625" style="2" customWidth="1"/>
    <col min="6669" max="6676" width="10.8984375" style="2" customWidth="1"/>
    <col min="6677" max="6912" width="9" style="2"/>
    <col min="6913" max="6913" width="23.09765625" style="2" customWidth="1"/>
    <col min="6914" max="6918" width="10.59765625" style="2" customWidth="1"/>
    <col min="6919" max="6923" width="10.8984375" style="2" customWidth="1"/>
    <col min="6924" max="6924" width="23.09765625" style="2" customWidth="1"/>
    <col min="6925" max="6932" width="10.8984375" style="2" customWidth="1"/>
    <col min="6933" max="7168" width="9" style="2"/>
    <col min="7169" max="7169" width="23.09765625" style="2" customWidth="1"/>
    <col min="7170" max="7174" width="10.59765625" style="2" customWidth="1"/>
    <col min="7175" max="7179" width="10.8984375" style="2" customWidth="1"/>
    <col min="7180" max="7180" width="23.09765625" style="2" customWidth="1"/>
    <col min="7181" max="7188" width="10.8984375" style="2" customWidth="1"/>
    <col min="7189" max="7424" width="9" style="2"/>
    <col min="7425" max="7425" width="23.09765625" style="2" customWidth="1"/>
    <col min="7426" max="7430" width="10.59765625" style="2" customWidth="1"/>
    <col min="7431" max="7435" width="10.8984375" style="2" customWidth="1"/>
    <col min="7436" max="7436" width="23.09765625" style="2" customWidth="1"/>
    <col min="7437" max="7444" width="10.8984375" style="2" customWidth="1"/>
    <col min="7445" max="7680" width="9" style="2"/>
    <col min="7681" max="7681" width="23.09765625" style="2" customWidth="1"/>
    <col min="7682" max="7686" width="10.59765625" style="2" customWidth="1"/>
    <col min="7687" max="7691" width="10.8984375" style="2" customWidth="1"/>
    <col min="7692" max="7692" width="23.09765625" style="2" customWidth="1"/>
    <col min="7693" max="7700" width="10.8984375" style="2" customWidth="1"/>
    <col min="7701" max="7936" width="9" style="2"/>
    <col min="7937" max="7937" width="23.09765625" style="2" customWidth="1"/>
    <col min="7938" max="7942" width="10.59765625" style="2" customWidth="1"/>
    <col min="7943" max="7947" width="10.8984375" style="2" customWidth="1"/>
    <col min="7948" max="7948" width="23.09765625" style="2" customWidth="1"/>
    <col min="7949" max="7956" width="10.8984375" style="2" customWidth="1"/>
    <col min="7957" max="8192" width="9" style="2"/>
    <col min="8193" max="8193" width="23.09765625" style="2" customWidth="1"/>
    <col min="8194" max="8198" width="10.59765625" style="2" customWidth="1"/>
    <col min="8199" max="8203" width="10.8984375" style="2" customWidth="1"/>
    <col min="8204" max="8204" width="23.09765625" style="2" customWidth="1"/>
    <col min="8205" max="8212" width="10.8984375" style="2" customWidth="1"/>
    <col min="8213" max="8448" width="9" style="2"/>
    <col min="8449" max="8449" width="23.09765625" style="2" customWidth="1"/>
    <col min="8450" max="8454" width="10.59765625" style="2" customWidth="1"/>
    <col min="8455" max="8459" width="10.8984375" style="2" customWidth="1"/>
    <col min="8460" max="8460" width="23.09765625" style="2" customWidth="1"/>
    <col min="8461" max="8468" width="10.8984375" style="2" customWidth="1"/>
    <col min="8469" max="8704" width="9" style="2"/>
    <col min="8705" max="8705" width="23.09765625" style="2" customWidth="1"/>
    <col min="8706" max="8710" width="10.59765625" style="2" customWidth="1"/>
    <col min="8711" max="8715" width="10.8984375" style="2" customWidth="1"/>
    <col min="8716" max="8716" width="23.09765625" style="2" customWidth="1"/>
    <col min="8717" max="8724" width="10.8984375" style="2" customWidth="1"/>
    <col min="8725" max="8960" width="9" style="2"/>
    <col min="8961" max="8961" width="23.09765625" style="2" customWidth="1"/>
    <col min="8962" max="8966" width="10.59765625" style="2" customWidth="1"/>
    <col min="8967" max="8971" width="10.8984375" style="2" customWidth="1"/>
    <col min="8972" max="8972" width="23.09765625" style="2" customWidth="1"/>
    <col min="8973" max="8980" width="10.8984375" style="2" customWidth="1"/>
    <col min="8981" max="9216" width="9" style="2"/>
    <col min="9217" max="9217" width="23.09765625" style="2" customWidth="1"/>
    <col min="9218" max="9222" width="10.59765625" style="2" customWidth="1"/>
    <col min="9223" max="9227" width="10.8984375" style="2" customWidth="1"/>
    <col min="9228" max="9228" width="23.09765625" style="2" customWidth="1"/>
    <col min="9229" max="9236" width="10.8984375" style="2" customWidth="1"/>
    <col min="9237" max="9472" width="9" style="2"/>
    <col min="9473" max="9473" width="23.09765625" style="2" customWidth="1"/>
    <col min="9474" max="9478" width="10.59765625" style="2" customWidth="1"/>
    <col min="9479" max="9483" width="10.8984375" style="2" customWidth="1"/>
    <col min="9484" max="9484" width="23.09765625" style="2" customWidth="1"/>
    <col min="9485" max="9492" width="10.8984375" style="2" customWidth="1"/>
    <col min="9493" max="9728" width="9" style="2"/>
    <col min="9729" max="9729" width="23.09765625" style="2" customWidth="1"/>
    <col min="9730" max="9734" width="10.59765625" style="2" customWidth="1"/>
    <col min="9735" max="9739" width="10.8984375" style="2" customWidth="1"/>
    <col min="9740" max="9740" width="23.09765625" style="2" customWidth="1"/>
    <col min="9741" max="9748" width="10.8984375" style="2" customWidth="1"/>
    <col min="9749" max="9984" width="9" style="2"/>
    <col min="9985" max="9985" width="23.09765625" style="2" customWidth="1"/>
    <col min="9986" max="9990" width="10.59765625" style="2" customWidth="1"/>
    <col min="9991" max="9995" width="10.8984375" style="2" customWidth="1"/>
    <col min="9996" max="9996" width="23.09765625" style="2" customWidth="1"/>
    <col min="9997" max="10004" width="10.8984375" style="2" customWidth="1"/>
    <col min="10005" max="10240" width="9" style="2"/>
    <col min="10241" max="10241" width="23.09765625" style="2" customWidth="1"/>
    <col min="10242" max="10246" width="10.59765625" style="2" customWidth="1"/>
    <col min="10247" max="10251" width="10.8984375" style="2" customWidth="1"/>
    <col min="10252" max="10252" width="23.09765625" style="2" customWidth="1"/>
    <col min="10253" max="10260" width="10.8984375" style="2" customWidth="1"/>
    <col min="10261" max="10496" width="9" style="2"/>
    <col min="10497" max="10497" width="23.09765625" style="2" customWidth="1"/>
    <col min="10498" max="10502" width="10.59765625" style="2" customWidth="1"/>
    <col min="10503" max="10507" width="10.8984375" style="2" customWidth="1"/>
    <col min="10508" max="10508" width="23.09765625" style="2" customWidth="1"/>
    <col min="10509" max="10516" width="10.8984375" style="2" customWidth="1"/>
    <col min="10517" max="10752" width="9" style="2"/>
    <col min="10753" max="10753" width="23.09765625" style="2" customWidth="1"/>
    <col min="10754" max="10758" width="10.59765625" style="2" customWidth="1"/>
    <col min="10759" max="10763" width="10.8984375" style="2" customWidth="1"/>
    <col min="10764" max="10764" width="23.09765625" style="2" customWidth="1"/>
    <col min="10765" max="10772" width="10.8984375" style="2" customWidth="1"/>
    <col min="10773" max="11008" width="9" style="2"/>
    <col min="11009" max="11009" width="23.09765625" style="2" customWidth="1"/>
    <col min="11010" max="11014" width="10.59765625" style="2" customWidth="1"/>
    <col min="11015" max="11019" width="10.8984375" style="2" customWidth="1"/>
    <col min="11020" max="11020" width="23.09765625" style="2" customWidth="1"/>
    <col min="11021" max="11028" width="10.8984375" style="2" customWidth="1"/>
    <col min="11029" max="11264" width="9" style="2"/>
    <col min="11265" max="11265" width="23.09765625" style="2" customWidth="1"/>
    <col min="11266" max="11270" width="10.59765625" style="2" customWidth="1"/>
    <col min="11271" max="11275" width="10.8984375" style="2" customWidth="1"/>
    <col min="11276" max="11276" width="23.09765625" style="2" customWidth="1"/>
    <col min="11277" max="11284" width="10.8984375" style="2" customWidth="1"/>
    <col min="11285" max="11520" width="9" style="2"/>
    <col min="11521" max="11521" width="23.09765625" style="2" customWidth="1"/>
    <col min="11522" max="11526" width="10.59765625" style="2" customWidth="1"/>
    <col min="11527" max="11531" width="10.8984375" style="2" customWidth="1"/>
    <col min="11532" max="11532" width="23.09765625" style="2" customWidth="1"/>
    <col min="11533" max="11540" width="10.8984375" style="2" customWidth="1"/>
    <col min="11541" max="11776" width="9" style="2"/>
    <col min="11777" max="11777" width="23.09765625" style="2" customWidth="1"/>
    <col min="11778" max="11782" width="10.59765625" style="2" customWidth="1"/>
    <col min="11783" max="11787" width="10.8984375" style="2" customWidth="1"/>
    <col min="11788" max="11788" width="23.09765625" style="2" customWidth="1"/>
    <col min="11789" max="11796" width="10.8984375" style="2" customWidth="1"/>
    <col min="11797" max="12032" width="9" style="2"/>
    <col min="12033" max="12033" width="23.09765625" style="2" customWidth="1"/>
    <col min="12034" max="12038" width="10.59765625" style="2" customWidth="1"/>
    <col min="12039" max="12043" width="10.8984375" style="2" customWidth="1"/>
    <col min="12044" max="12044" width="23.09765625" style="2" customWidth="1"/>
    <col min="12045" max="12052" width="10.8984375" style="2" customWidth="1"/>
    <col min="12053" max="12288" width="9" style="2"/>
    <col min="12289" max="12289" width="23.09765625" style="2" customWidth="1"/>
    <col min="12290" max="12294" width="10.59765625" style="2" customWidth="1"/>
    <col min="12295" max="12299" width="10.8984375" style="2" customWidth="1"/>
    <col min="12300" max="12300" width="23.09765625" style="2" customWidth="1"/>
    <col min="12301" max="12308" width="10.8984375" style="2" customWidth="1"/>
    <col min="12309" max="12544" width="9" style="2"/>
    <col min="12545" max="12545" width="23.09765625" style="2" customWidth="1"/>
    <col min="12546" max="12550" width="10.59765625" style="2" customWidth="1"/>
    <col min="12551" max="12555" width="10.8984375" style="2" customWidth="1"/>
    <col min="12556" max="12556" width="23.09765625" style="2" customWidth="1"/>
    <col min="12557" max="12564" width="10.8984375" style="2" customWidth="1"/>
    <col min="12565" max="12800" width="9" style="2"/>
    <col min="12801" max="12801" width="23.09765625" style="2" customWidth="1"/>
    <col min="12802" max="12806" width="10.59765625" style="2" customWidth="1"/>
    <col min="12807" max="12811" width="10.8984375" style="2" customWidth="1"/>
    <col min="12812" max="12812" width="23.09765625" style="2" customWidth="1"/>
    <col min="12813" max="12820" width="10.8984375" style="2" customWidth="1"/>
    <col min="12821" max="13056" width="9" style="2"/>
    <col min="13057" max="13057" width="23.09765625" style="2" customWidth="1"/>
    <col min="13058" max="13062" width="10.59765625" style="2" customWidth="1"/>
    <col min="13063" max="13067" width="10.8984375" style="2" customWidth="1"/>
    <col min="13068" max="13068" width="23.09765625" style="2" customWidth="1"/>
    <col min="13069" max="13076" width="10.8984375" style="2" customWidth="1"/>
    <col min="13077" max="13312" width="9" style="2"/>
    <col min="13313" max="13313" width="23.09765625" style="2" customWidth="1"/>
    <col min="13314" max="13318" width="10.59765625" style="2" customWidth="1"/>
    <col min="13319" max="13323" width="10.8984375" style="2" customWidth="1"/>
    <col min="13324" max="13324" width="23.09765625" style="2" customWidth="1"/>
    <col min="13325" max="13332" width="10.8984375" style="2" customWidth="1"/>
    <col min="13333" max="13568" width="9" style="2"/>
    <col min="13569" max="13569" width="23.09765625" style="2" customWidth="1"/>
    <col min="13570" max="13574" width="10.59765625" style="2" customWidth="1"/>
    <col min="13575" max="13579" width="10.8984375" style="2" customWidth="1"/>
    <col min="13580" max="13580" width="23.09765625" style="2" customWidth="1"/>
    <col min="13581" max="13588" width="10.8984375" style="2" customWidth="1"/>
    <col min="13589" max="13824" width="9" style="2"/>
    <col min="13825" max="13825" width="23.09765625" style="2" customWidth="1"/>
    <col min="13826" max="13830" width="10.59765625" style="2" customWidth="1"/>
    <col min="13831" max="13835" width="10.8984375" style="2" customWidth="1"/>
    <col min="13836" max="13836" width="23.09765625" style="2" customWidth="1"/>
    <col min="13837" max="13844" width="10.8984375" style="2" customWidth="1"/>
    <col min="13845" max="14080" width="9" style="2"/>
    <col min="14081" max="14081" width="23.09765625" style="2" customWidth="1"/>
    <col min="14082" max="14086" width="10.59765625" style="2" customWidth="1"/>
    <col min="14087" max="14091" width="10.8984375" style="2" customWidth="1"/>
    <col min="14092" max="14092" width="23.09765625" style="2" customWidth="1"/>
    <col min="14093" max="14100" width="10.8984375" style="2" customWidth="1"/>
    <col min="14101" max="14336" width="9" style="2"/>
    <col min="14337" max="14337" width="23.09765625" style="2" customWidth="1"/>
    <col min="14338" max="14342" width="10.59765625" style="2" customWidth="1"/>
    <col min="14343" max="14347" width="10.8984375" style="2" customWidth="1"/>
    <col min="14348" max="14348" width="23.09765625" style="2" customWidth="1"/>
    <col min="14349" max="14356" width="10.8984375" style="2" customWidth="1"/>
    <col min="14357" max="14592" width="9" style="2"/>
    <col min="14593" max="14593" width="23.09765625" style="2" customWidth="1"/>
    <col min="14594" max="14598" width="10.59765625" style="2" customWidth="1"/>
    <col min="14599" max="14603" width="10.8984375" style="2" customWidth="1"/>
    <col min="14604" max="14604" width="23.09765625" style="2" customWidth="1"/>
    <col min="14605" max="14612" width="10.8984375" style="2" customWidth="1"/>
    <col min="14613" max="14848" width="9" style="2"/>
    <col min="14849" max="14849" width="23.09765625" style="2" customWidth="1"/>
    <col min="14850" max="14854" width="10.59765625" style="2" customWidth="1"/>
    <col min="14855" max="14859" width="10.8984375" style="2" customWidth="1"/>
    <col min="14860" max="14860" width="23.09765625" style="2" customWidth="1"/>
    <col min="14861" max="14868" width="10.8984375" style="2" customWidth="1"/>
    <col min="14869" max="15104" width="9" style="2"/>
    <col min="15105" max="15105" width="23.09765625" style="2" customWidth="1"/>
    <col min="15106" max="15110" width="10.59765625" style="2" customWidth="1"/>
    <col min="15111" max="15115" width="10.8984375" style="2" customWidth="1"/>
    <col min="15116" max="15116" width="23.09765625" style="2" customWidth="1"/>
    <col min="15117" max="15124" width="10.8984375" style="2" customWidth="1"/>
    <col min="15125" max="15360" width="9" style="2"/>
    <col min="15361" max="15361" width="23.09765625" style="2" customWidth="1"/>
    <col min="15362" max="15366" width="10.59765625" style="2" customWidth="1"/>
    <col min="15367" max="15371" width="10.8984375" style="2" customWidth="1"/>
    <col min="15372" max="15372" width="23.09765625" style="2" customWidth="1"/>
    <col min="15373" max="15380" width="10.8984375" style="2" customWidth="1"/>
    <col min="15381" max="15616" width="9" style="2"/>
    <col min="15617" max="15617" width="23.09765625" style="2" customWidth="1"/>
    <col min="15618" max="15622" width="10.59765625" style="2" customWidth="1"/>
    <col min="15623" max="15627" width="10.8984375" style="2" customWidth="1"/>
    <col min="15628" max="15628" width="23.09765625" style="2" customWidth="1"/>
    <col min="15629" max="15636" width="10.8984375" style="2" customWidth="1"/>
    <col min="15637" max="15872" width="9" style="2"/>
    <col min="15873" max="15873" width="23.09765625" style="2" customWidth="1"/>
    <col min="15874" max="15878" width="10.59765625" style="2" customWidth="1"/>
    <col min="15879" max="15883" width="10.8984375" style="2" customWidth="1"/>
    <col min="15884" max="15884" width="23.09765625" style="2" customWidth="1"/>
    <col min="15885" max="15892" width="10.8984375" style="2" customWidth="1"/>
    <col min="15893" max="16128" width="9" style="2"/>
    <col min="16129" max="16129" width="23.09765625" style="2" customWidth="1"/>
    <col min="16130" max="16134" width="10.59765625" style="2" customWidth="1"/>
    <col min="16135" max="16139" width="10.8984375" style="2" customWidth="1"/>
    <col min="16140" max="16140" width="23.09765625" style="2" customWidth="1"/>
    <col min="16141" max="16148" width="10.8984375" style="2" customWidth="1"/>
    <col min="16149" max="16384" width="9" style="2"/>
  </cols>
  <sheetData>
    <row r="1" spans="1:22" ht="19.2" x14ac:dyDescent="0.25">
      <c r="A1" s="1" t="s">
        <v>172</v>
      </c>
      <c r="L1" s="1" t="s">
        <v>172</v>
      </c>
    </row>
    <row r="2" spans="1:22" ht="13.8" thickBot="1" x14ac:dyDescent="0.25">
      <c r="A2" s="63"/>
      <c r="B2" s="3"/>
      <c r="K2" s="64" t="s">
        <v>173</v>
      </c>
      <c r="L2" s="63"/>
      <c r="M2" s="65"/>
      <c r="N2" s="65"/>
      <c r="O2" s="64"/>
      <c r="P2" s="64"/>
      <c r="Q2" s="64"/>
      <c r="R2" s="64"/>
      <c r="S2" s="64"/>
      <c r="T2" s="64"/>
      <c r="V2" s="64" t="s">
        <v>173</v>
      </c>
    </row>
    <row r="3" spans="1:22" ht="13.8" thickTop="1" x14ac:dyDescent="0.2">
      <c r="A3" s="61" t="s">
        <v>174</v>
      </c>
      <c r="B3" s="26" t="s">
        <v>175</v>
      </c>
      <c r="C3" s="66" t="s">
        <v>176</v>
      </c>
      <c r="D3" s="66" t="s">
        <v>177</v>
      </c>
      <c r="E3" s="67" t="s">
        <v>178</v>
      </c>
      <c r="F3" s="67" t="s">
        <v>179</v>
      </c>
      <c r="G3" s="67" t="s">
        <v>180</v>
      </c>
      <c r="H3" s="67" t="s">
        <v>181</v>
      </c>
      <c r="I3" s="67" t="s">
        <v>182</v>
      </c>
      <c r="J3" s="67" t="s">
        <v>183</v>
      </c>
      <c r="K3" s="67" t="s">
        <v>184</v>
      </c>
      <c r="L3" s="61" t="s">
        <v>174</v>
      </c>
      <c r="M3" s="67" t="s">
        <v>185</v>
      </c>
      <c r="N3" s="67" t="s">
        <v>186</v>
      </c>
      <c r="O3" s="67" t="s">
        <v>187</v>
      </c>
      <c r="P3" s="67" t="s">
        <v>188</v>
      </c>
      <c r="Q3" s="67" t="s">
        <v>189</v>
      </c>
      <c r="R3" s="67" t="s">
        <v>190</v>
      </c>
      <c r="S3" s="67" t="s">
        <v>191</v>
      </c>
      <c r="T3" s="67" t="s">
        <v>192</v>
      </c>
      <c r="U3" s="67" t="s">
        <v>290</v>
      </c>
      <c r="V3" s="67" t="s">
        <v>332</v>
      </c>
    </row>
    <row r="4" spans="1:22" x14ac:dyDescent="0.2">
      <c r="A4" s="163" t="s">
        <v>193</v>
      </c>
      <c r="B4" s="15">
        <v>1729</v>
      </c>
      <c r="C4" s="68">
        <v>1878</v>
      </c>
      <c r="D4" s="68">
        <v>1742</v>
      </c>
      <c r="E4" s="68">
        <v>1782</v>
      </c>
      <c r="F4" s="68">
        <v>1726</v>
      </c>
      <c r="G4" s="68">
        <v>1692</v>
      </c>
      <c r="H4" s="68">
        <v>1661</v>
      </c>
      <c r="I4" s="68">
        <v>1658</v>
      </c>
      <c r="J4" s="68">
        <v>1626</v>
      </c>
      <c r="K4" s="68">
        <v>1666</v>
      </c>
      <c r="L4" s="163" t="s">
        <v>193</v>
      </c>
      <c r="M4" s="62">
        <v>1557</v>
      </c>
      <c r="N4" s="62">
        <v>1570</v>
      </c>
      <c r="O4" s="62">
        <v>1578</v>
      </c>
      <c r="P4" s="62">
        <v>1527</v>
      </c>
      <c r="Q4" s="62">
        <v>1495</v>
      </c>
      <c r="R4" s="62">
        <v>1470</v>
      </c>
      <c r="S4" s="62">
        <v>1442</v>
      </c>
      <c r="T4" s="62">
        <v>1102</v>
      </c>
      <c r="U4" s="62">
        <v>835</v>
      </c>
      <c r="V4" s="62">
        <v>618</v>
      </c>
    </row>
    <row r="5" spans="1:22" x14ac:dyDescent="0.2">
      <c r="A5" s="163" t="s">
        <v>194</v>
      </c>
      <c r="B5" s="15">
        <v>175</v>
      </c>
      <c r="C5" s="68">
        <v>195</v>
      </c>
      <c r="D5" s="68">
        <v>194</v>
      </c>
      <c r="E5" s="68">
        <v>199</v>
      </c>
      <c r="F5" s="68">
        <v>201</v>
      </c>
      <c r="G5" s="68">
        <v>217</v>
      </c>
      <c r="H5" s="68">
        <v>215</v>
      </c>
      <c r="I5" s="68">
        <v>216</v>
      </c>
      <c r="J5" s="68">
        <v>213</v>
      </c>
      <c r="K5" s="68">
        <v>217</v>
      </c>
      <c r="L5" s="163" t="s">
        <v>194</v>
      </c>
      <c r="M5" s="2">
        <v>210</v>
      </c>
      <c r="N5" s="2">
        <v>210</v>
      </c>
      <c r="O5" s="2">
        <v>211</v>
      </c>
      <c r="P5" s="2">
        <v>203</v>
      </c>
      <c r="Q5" s="2">
        <v>224</v>
      </c>
      <c r="R5" s="2">
        <v>227</v>
      </c>
      <c r="S5" s="2">
        <v>227</v>
      </c>
      <c r="T5" s="2">
        <v>180</v>
      </c>
      <c r="U5" s="2">
        <v>149</v>
      </c>
      <c r="V5" s="2">
        <v>110</v>
      </c>
    </row>
    <row r="6" spans="1:22" x14ac:dyDescent="0.2">
      <c r="A6" s="163" t="s">
        <v>195</v>
      </c>
      <c r="B6" s="48" t="s">
        <v>89</v>
      </c>
      <c r="C6" s="69" t="s">
        <v>89</v>
      </c>
      <c r="D6" s="69" t="s">
        <v>89</v>
      </c>
      <c r="E6" s="69" t="s">
        <v>89</v>
      </c>
      <c r="F6" s="69" t="s">
        <v>89</v>
      </c>
      <c r="G6" s="69" t="s">
        <v>89</v>
      </c>
      <c r="H6" s="69" t="s">
        <v>89</v>
      </c>
      <c r="I6" s="69" t="s">
        <v>89</v>
      </c>
      <c r="J6" s="69" t="s">
        <v>89</v>
      </c>
      <c r="K6" s="69" t="s">
        <v>89</v>
      </c>
      <c r="L6" s="163" t="s">
        <v>195</v>
      </c>
      <c r="M6" s="69" t="s">
        <v>89</v>
      </c>
      <c r="N6" s="69" t="s">
        <v>89</v>
      </c>
      <c r="O6" s="69" t="s">
        <v>89</v>
      </c>
      <c r="P6" s="69" t="s">
        <v>89</v>
      </c>
      <c r="Q6" s="69" t="s">
        <v>89</v>
      </c>
      <c r="R6" s="69" t="s">
        <v>90</v>
      </c>
      <c r="S6" s="69" t="s">
        <v>90</v>
      </c>
      <c r="T6" s="69" t="s">
        <v>90</v>
      </c>
      <c r="U6" s="69" t="s">
        <v>90</v>
      </c>
      <c r="V6" s="69" t="s">
        <v>338</v>
      </c>
    </row>
    <row r="7" spans="1:22" x14ac:dyDescent="0.2">
      <c r="A7" s="163" t="s">
        <v>196</v>
      </c>
      <c r="B7" s="48" t="s">
        <v>89</v>
      </c>
      <c r="C7" s="69" t="s">
        <v>89</v>
      </c>
      <c r="D7" s="69" t="s">
        <v>89</v>
      </c>
      <c r="E7" s="69" t="s">
        <v>89</v>
      </c>
      <c r="F7" s="69" t="s">
        <v>89</v>
      </c>
      <c r="G7" s="69" t="s">
        <v>89</v>
      </c>
      <c r="H7" s="69">
        <v>1</v>
      </c>
      <c r="I7" s="69">
        <v>1</v>
      </c>
      <c r="J7" s="2">
        <v>1</v>
      </c>
      <c r="K7" s="2">
        <v>1</v>
      </c>
      <c r="L7" s="163" t="s">
        <v>196</v>
      </c>
      <c r="M7" s="2">
        <v>1</v>
      </c>
      <c r="N7" s="2">
        <v>1</v>
      </c>
      <c r="O7" s="2">
        <v>1</v>
      </c>
      <c r="P7" s="69">
        <v>1</v>
      </c>
      <c r="Q7" s="69" t="s">
        <v>89</v>
      </c>
      <c r="R7" s="69" t="s">
        <v>90</v>
      </c>
      <c r="S7" s="69" t="s">
        <v>90</v>
      </c>
      <c r="T7" s="69" t="s">
        <v>90</v>
      </c>
      <c r="U7" s="69" t="s">
        <v>90</v>
      </c>
      <c r="V7" s="69" t="s">
        <v>338</v>
      </c>
    </row>
    <row r="8" spans="1:22" x14ac:dyDescent="0.2">
      <c r="A8" s="163" t="s">
        <v>197</v>
      </c>
      <c r="B8" s="15">
        <v>146</v>
      </c>
      <c r="C8" s="68">
        <v>166</v>
      </c>
      <c r="D8" s="68">
        <v>154</v>
      </c>
      <c r="E8" s="68">
        <v>153</v>
      </c>
      <c r="F8" s="68">
        <v>150</v>
      </c>
      <c r="G8" s="68">
        <v>147</v>
      </c>
      <c r="H8" s="68">
        <v>147</v>
      </c>
      <c r="I8" s="68">
        <v>154</v>
      </c>
      <c r="J8" s="68">
        <v>160</v>
      </c>
      <c r="K8" s="68">
        <v>169</v>
      </c>
      <c r="L8" s="163" t="s">
        <v>197</v>
      </c>
      <c r="M8" s="2">
        <v>162</v>
      </c>
      <c r="N8" s="2">
        <v>172</v>
      </c>
      <c r="O8" s="2">
        <v>169</v>
      </c>
      <c r="P8" s="2">
        <v>165</v>
      </c>
      <c r="Q8" s="2">
        <v>164</v>
      </c>
      <c r="R8" s="2">
        <v>156</v>
      </c>
      <c r="S8" s="2">
        <v>156</v>
      </c>
      <c r="T8" s="2">
        <v>38</v>
      </c>
      <c r="U8" s="2">
        <v>30</v>
      </c>
      <c r="V8" s="2">
        <v>24</v>
      </c>
    </row>
    <row r="9" spans="1:22" x14ac:dyDescent="0.2">
      <c r="A9" s="163" t="s">
        <v>198</v>
      </c>
      <c r="B9" s="15">
        <v>2</v>
      </c>
      <c r="C9" s="68">
        <v>2</v>
      </c>
      <c r="D9" s="68">
        <v>2</v>
      </c>
      <c r="E9" s="68">
        <v>2</v>
      </c>
      <c r="F9" s="68">
        <v>2</v>
      </c>
      <c r="G9" s="68">
        <v>2</v>
      </c>
      <c r="H9" s="68">
        <v>2</v>
      </c>
      <c r="I9" s="68">
        <v>2</v>
      </c>
      <c r="J9" s="68">
        <v>2</v>
      </c>
      <c r="K9" s="68">
        <v>2</v>
      </c>
      <c r="L9" s="163" t="s">
        <v>198</v>
      </c>
      <c r="M9" s="2">
        <v>2</v>
      </c>
      <c r="N9" s="2">
        <v>2</v>
      </c>
      <c r="O9" s="2">
        <v>2</v>
      </c>
      <c r="P9" s="2">
        <v>2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</row>
    <row r="10" spans="1:22" x14ac:dyDescent="0.2">
      <c r="A10" s="163" t="s">
        <v>199</v>
      </c>
      <c r="B10" s="15">
        <v>1</v>
      </c>
      <c r="C10" s="68">
        <v>1</v>
      </c>
      <c r="D10" s="68">
        <v>1</v>
      </c>
      <c r="E10" s="69" t="s">
        <v>89</v>
      </c>
      <c r="F10" s="69" t="s">
        <v>89</v>
      </c>
      <c r="G10" s="69" t="s">
        <v>89</v>
      </c>
      <c r="H10" s="69" t="s">
        <v>89</v>
      </c>
      <c r="I10" s="69">
        <v>1</v>
      </c>
      <c r="J10" s="69">
        <v>1</v>
      </c>
      <c r="K10" s="69">
        <v>1</v>
      </c>
      <c r="L10" s="163" t="s">
        <v>199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69" t="s">
        <v>90</v>
      </c>
      <c r="U10" s="69" t="s">
        <v>90</v>
      </c>
      <c r="V10" s="69" t="s">
        <v>338</v>
      </c>
    </row>
    <row r="11" spans="1:22" x14ac:dyDescent="0.2">
      <c r="A11" s="163" t="s">
        <v>200</v>
      </c>
      <c r="B11" s="15">
        <v>5</v>
      </c>
      <c r="C11" s="68">
        <v>5</v>
      </c>
      <c r="D11" s="68">
        <v>4</v>
      </c>
      <c r="E11" s="68">
        <v>3</v>
      </c>
      <c r="F11" s="68">
        <v>3</v>
      </c>
      <c r="G11" s="68">
        <v>3</v>
      </c>
      <c r="H11" s="68">
        <v>3</v>
      </c>
      <c r="I11" s="68">
        <v>3</v>
      </c>
      <c r="J11" s="68">
        <v>3</v>
      </c>
      <c r="K11" s="68">
        <v>3</v>
      </c>
      <c r="L11" s="163" t="s">
        <v>200</v>
      </c>
      <c r="M11" s="2">
        <v>3</v>
      </c>
      <c r="N11" s="2">
        <v>2</v>
      </c>
      <c r="O11" s="2">
        <v>2</v>
      </c>
      <c r="P11" s="2">
        <v>3</v>
      </c>
      <c r="Q11" s="2">
        <v>3</v>
      </c>
      <c r="R11" s="2">
        <v>4</v>
      </c>
      <c r="S11" s="2">
        <v>6</v>
      </c>
      <c r="T11" s="2">
        <v>6</v>
      </c>
      <c r="U11" s="2">
        <v>5</v>
      </c>
      <c r="V11" s="2">
        <v>3</v>
      </c>
    </row>
    <row r="12" spans="1:22" x14ac:dyDescent="0.2">
      <c r="A12" s="163" t="s">
        <v>201</v>
      </c>
      <c r="B12" s="48">
        <v>1</v>
      </c>
      <c r="C12" s="68">
        <v>1</v>
      </c>
      <c r="D12" s="68">
        <v>1</v>
      </c>
      <c r="E12" s="68">
        <v>1</v>
      </c>
      <c r="F12" s="68">
        <v>1</v>
      </c>
      <c r="G12" s="68">
        <v>1</v>
      </c>
      <c r="H12" s="68">
        <v>1</v>
      </c>
      <c r="I12" s="68">
        <v>1</v>
      </c>
      <c r="J12" s="68">
        <v>1</v>
      </c>
      <c r="K12" s="68">
        <v>1</v>
      </c>
      <c r="L12" s="163" t="s">
        <v>201</v>
      </c>
      <c r="M12" s="2">
        <v>2</v>
      </c>
      <c r="N12" s="2">
        <v>2</v>
      </c>
      <c r="O12" s="2">
        <v>3</v>
      </c>
      <c r="P12" s="2">
        <v>3</v>
      </c>
      <c r="Q12" s="2">
        <v>3</v>
      </c>
      <c r="R12" s="2">
        <v>2</v>
      </c>
      <c r="S12" s="2">
        <v>2</v>
      </c>
      <c r="T12" s="2">
        <v>2</v>
      </c>
      <c r="U12" s="2">
        <v>2</v>
      </c>
      <c r="V12" s="2">
        <v>2</v>
      </c>
    </row>
    <row r="13" spans="1:22" x14ac:dyDescent="0.2">
      <c r="A13" s="163" t="s">
        <v>202</v>
      </c>
      <c r="B13" s="15">
        <v>569</v>
      </c>
      <c r="C13" s="68">
        <v>613</v>
      </c>
      <c r="D13" s="68">
        <v>608</v>
      </c>
      <c r="E13" s="68">
        <v>645</v>
      </c>
      <c r="F13" s="68">
        <v>676</v>
      </c>
      <c r="G13" s="68">
        <v>645</v>
      </c>
      <c r="H13" s="68">
        <v>610</v>
      </c>
      <c r="I13" s="68">
        <v>585</v>
      </c>
      <c r="J13" s="68">
        <v>562</v>
      </c>
      <c r="K13" s="68">
        <v>562</v>
      </c>
      <c r="L13" s="163" t="s">
        <v>202</v>
      </c>
      <c r="M13" s="2">
        <v>526</v>
      </c>
      <c r="N13" s="2">
        <v>501</v>
      </c>
      <c r="O13" s="2">
        <v>468</v>
      </c>
      <c r="P13" s="2">
        <v>457</v>
      </c>
      <c r="Q13" s="2">
        <v>443</v>
      </c>
      <c r="R13" s="2">
        <v>407</v>
      </c>
      <c r="S13" s="2">
        <v>363</v>
      </c>
      <c r="T13" s="2">
        <v>273</v>
      </c>
      <c r="U13" s="2">
        <v>116</v>
      </c>
      <c r="V13" s="2">
        <v>91</v>
      </c>
    </row>
    <row r="14" spans="1:22" x14ac:dyDescent="0.2">
      <c r="A14" s="163" t="s">
        <v>203</v>
      </c>
      <c r="B14" s="15">
        <v>2</v>
      </c>
      <c r="C14" s="68">
        <v>2</v>
      </c>
      <c r="D14" s="68">
        <v>2</v>
      </c>
      <c r="E14" s="68">
        <v>2</v>
      </c>
      <c r="F14" s="68">
        <v>2</v>
      </c>
      <c r="G14" s="68">
        <v>2</v>
      </c>
      <c r="H14" s="68">
        <v>2</v>
      </c>
      <c r="I14" s="68">
        <v>2</v>
      </c>
      <c r="J14" s="68">
        <v>2</v>
      </c>
      <c r="K14" s="68">
        <v>1</v>
      </c>
      <c r="L14" s="163" t="s">
        <v>203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70" t="s">
        <v>90</v>
      </c>
      <c r="U14" s="69" t="s">
        <v>90</v>
      </c>
      <c r="V14" s="70" t="s">
        <v>338</v>
      </c>
    </row>
    <row r="15" spans="1:22" x14ac:dyDescent="0.2">
      <c r="A15" s="163" t="s">
        <v>204</v>
      </c>
      <c r="B15" s="15">
        <v>43</v>
      </c>
      <c r="C15" s="68">
        <v>44</v>
      </c>
      <c r="D15" s="68">
        <v>46</v>
      </c>
      <c r="E15" s="68">
        <v>53</v>
      </c>
      <c r="F15" s="68">
        <v>49</v>
      </c>
      <c r="G15" s="68">
        <v>46</v>
      </c>
      <c r="H15" s="68">
        <v>44</v>
      </c>
      <c r="I15" s="68">
        <v>44</v>
      </c>
      <c r="J15" s="68">
        <v>42</v>
      </c>
      <c r="K15" s="68">
        <v>43</v>
      </c>
      <c r="L15" s="163" t="s">
        <v>204</v>
      </c>
      <c r="M15" s="2">
        <v>45</v>
      </c>
      <c r="N15" s="2">
        <v>41</v>
      </c>
      <c r="O15" s="2">
        <v>38</v>
      </c>
      <c r="P15" s="2">
        <v>37</v>
      </c>
      <c r="Q15" s="2">
        <v>36</v>
      </c>
      <c r="R15" s="2">
        <v>38</v>
      </c>
      <c r="S15" s="2">
        <v>37</v>
      </c>
      <c r="T15" s="2">
        <v>31</v>
      </c>
      <c r="U15" s="2">
        <v>22</v>
      </c>
      <c r="V15" s="2">
        <v>19</v>
      </c>
    </row>
    <row r="16" spans="1:22" x14ac:dyDescent="0.2">
      <c r="A16" s="163" t="s">
        <v>205</v>
      </c>
      <c r="B16" s="15">
        <v>284</v>
      </c>
      <c r="C16" s="68">
        <v>326</v>
      </c>
      <c r="D16" s="68">
        <v>289</v>
      </c>
      <c r="E16" s="68">
        <v>324</v>
      </c>
      <c r="F16" s="68">
        <v>331</v>
      </c>
      <c r="G16" s="68">
        <v>328</v>
      </c>
      <c r="H16" s="68">
        <v>313</v>
      </c>
      <c r="I16" s="68">
        <v>302</v>
      </c>
      <c r="J16" s="68">
        <v>290</v>
      </c>
      <c r="K16" s="68">
        <v>284</v>
      </c>
      <c r="L16" s="163" t="s">
        <v>205</v>
      </c>
      <c r="M16" s="2">
        <v>278</v>
      </c>
      <c r="N16" s="2">
        <v>274</v>
      </c>
      <c r="O16" s="2">
        <v>272</v>
      </c>
      <c r="P16" s="2">
        <v>265</v>
      </c>
      <c r="Q16" s="2">
        <v>253</v>
      </c>
      <c r="R16" s="2">
        <v>247</v>
      </c>
      <c r="S16" s="2">
        <v>241</v>
      </c>
      <c r="T16" s="70" t="s">
        <v>90</v>
      </c>
      <c r="U16" s="69" t="s">
        <v>90</v>
      </c>
      <c r="V16" s="70" t="s">
        <v>338</v>
      </c>
    </row>
    <row r="17" spans="1:22" x14ac:dyDescent="0.2">
      <c r="A17" s="163" t="s">
        <v>206</v>
      </c>
      <c r="B17" s="15">
        <v>14</v>
      </c>
      <c r="C17" s="68">
        <v>16</v>
      </c>
      <c r="D17" s="68">
        <v>13</v>
      </c>
      <c r="E17" s="68">
        <v>13</v>
      </c>
      <c r="F17" s="68">
        <v>14</v>
      </c>
      <c r="G17" s="68">
        <v>13</v>
      </c>
      <c r="H17" s="68">
        <v>14</v>
      </c>
      <c r="I17" s="68">
        <v>14</v>
      </c>
      <c r="J17" s="68">
        <v>13</v>
      </c>
      <c r="K17" s="68">
        <v>14</v>
      </c>
      <c r="L17" s="163" t="s">
        <v>206</v>
      </c>
      <c r="M17" s="2">
        <v>15</v>
      </c>
      <c r="N17" s="2">
        <v>14</v>
      </c>
      <c r="O17" s="2">
        <v>14</v>
      </c>
      <c r="P17" s="2">
        <v>15</v>
      </c>
      <c r="Q17" s="2">
        <v>14</v>
      </c>
      <c r="R17" s="2">
        <v>16</v>
      </c>
      <c r="S17" s="2">
        <v>18</v>
      </c>
      <c r="T17" s="2">
        <v>14</v>
      </c>
      <c r="U17" s="2">
        <v>11</v>
      </c>
      <c r="V17" s="2">
        <v>10</v>
      </c>
    </row>
    <row r="18" spans="1:22" x14ac:dyDescent="0.2">
      <c r="A18" s="163" t="s">
        <v>207</v>
      </c>
      <c r="B18" s="15">
        <v>163</v>
      </c>
      <c r="C18" s="68">
        <v>181</v>
      </c>
      <c r="D18" s="68">
        <v>168</v>
      </c>
      <c r="E18" s="68">
        <v>165</v>
      </c>
      <c r="F18" s="68">
        <v>163</v>
      </c>
      <c r="G18" s="68">
        <v>160</v>
      </c>
      <c r="H18" s="68">
        <v>162</v>
      </c>
      <c r="I18" s="68">
        <v>164</v>
      </c>
      <c r="J18" s="68">
        <v>165</v>
      </c>
      <c r="K18" s="68">
        <v>176</v>
      </c>
      <c r="L18" s="163" t="s">
        <v>207</v>
      </c>
      <c r="M18" s="2">
        <v>167</v>
      </c>
      <c r="N18" s="2">
        <v>171</v>
      </c>
      <c r="O18" s="2">
        <v>167</v>
      </c>
      <c r="P18" s="2">
        <v>164</v>
      </c>
      <c r="Q18" s="2">
        <v>160</v>
      </c>
      <c r="R18" s="2">
        <v>156</v>
      </c>
      <c r="S18" s="2">
        <v>161</v>
      </c>
      <c r="T18" s="2">
        <v>28</v>
      </c>
      <c r="U18" s="2">
        <v>23</v>
      </c>
      <c r="V18" s="2">
        <v>17</v>
      </c>
    </row>
    <row r="19" spans="1:22" x14ac:dyDescent="0.2">
      <c r="A19" s="163" t="s">
        <v>208</v>
      </c>
      <c r="B19" s="15">
        <v>1</v>
      </c>
      <c r="C19" s="68">
        <v>1</v>
      </c>
      <c r="D19" s="68">
        <v>1</v>
      </c>
      <c r="E19" s="68">
        <v>1</v>
      </c>
      <c r="F19" s="68">
        <v>1</v>
      </c>
      <c r="G19" s="68">
        <v>1</v>
      </c>
      <c r="H19" s="68">
        <v>1</v>
      </c>
      <c r="I19" s="68">
        <v>1</v>
      </c>
      <c r="J19" s="68">
        <v>1</v>
      </c>
      <c r="K19" s="70" t="s">
        <v>89</v>
      </c>
      <c r="L19" s="163" t="s">
        <v>208</v>
      </c>
      <c r="M19" s="70" t="s">
        <v>89</v>
      </c>
      <c r="N19" s="70" t="s">
        <v>89</v>
      </c>
      <c r="O19" s="70" t="s">
        <v>89</v>
      </c>
      <c r="P19" s="70" t="s">
        <v>89</v>
      </c>
      <c r="Q19" s="70" t="s">
        <v>89</v>
      </c>
      <c r="R19" s="70">
        <v>1</v>
      </c>
      <c r="S19" s="70">
        <v>1</v>
      </c>
      <c r="T19" s="70">
        <v>1</v>
      </c>
      <c r="U19" s="70">
        <v>1</v>
      </c>
      <c r="V19" s="70">
        <v>1</v>
      </c>
    </row>
    <row r="20" spans="1:22" x14ac:dyDescent="0.2">
      <c r="A20" s="163" t="s">
        <v>209</v>
      </c>
      <c r="B20" s="48" t="s">
        <v>89</v>
      </c>
      <c r="C20" s="69" t="s">
        <v>89</v>
      </c>
      <c r="D20" s="69" t="s">
        <v>89</v>
      </c>
      <c r="E20" s="69" t="s">
        <v>89</v>
      </c>
      <c r="F20" s="69" t="s">
        <v>89</v>
      </c>
      <c r="G20" s="69" t="s">
        <v>89</v>
      </c>
      <c r="H20" s="69" t="s">
        <v>89</v>
      </c>
      <c r="I20" s="69" t="s">
        <v>89</v>
      </c>
      <c r="J20" s="70" t="s">
        <v>89</v>
      </c>
      <c r="K20" s="70" t="s">
        <v>89</v>
      </c>
      <c r="L20" s="163" t="s">
        <v>209</v>
      </c>
      <c r="M20" s="70" t="s">
        <v>89</v>
      </c>
      <c r="N20" s="70" t="s">
        <v>89</v>
      </c>
      <c r="O20" s="70" t="s">
        <v>89</v>
      </c>
      <c r="P20" s="70" t="s">
        <v>89</v>
      </c>
      <c r="Q20" s="70" t="s">
        <v>89</v>
      </c>
      <c r="R20" s="70" t="s">
        <v>90</v>
      </c>
      <c r="S20" s="70" t="s">
        <v>90</v>
      </c>
      <c r="T20" s="70" t="s">
        <v>90</v>
      </c>
      <c r="U20" s="69" t="s">
        <v>90</v>
      </c>
      <c r="V20" s="70" t="s">
        <v>338</v>
      </c>
    </row>
    <row r="21" spans="1:22" x14ac:dyDescent="0.2">
      <c r="A21" s="163" t="s">
        <v>210</v>
      </c>
      <c r="B21" s="15">
        <v>1</v>
      </c>
      <c r="C21" s="68">
        <v>1</v>
      </c>
      <c r="D21" s="68">
        <v>1</v>
      </c>
      <c r="E21" s="68">
        <v>1</v>
      </c>
      <c r="F21" s="68">
        <v>1</v>
      </c>
      <c r="G21" s="68">
        <v>1</v>
      </c>
      <c r="H21" s="68">
        <v>1</v>
      </c>
      <c r="I21" s="68">
        <v>1</v>
      </c>
      <c r="J21" s="68">
        <v>1</v>
      </c>
      <c r="K21" s="68">
        <v>1</v>
      </c>
      <c r="L21" s="163" t="s">
        <v>210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70" t="s">
        <v>90</v>
      </c>
      <c r="T21" s="70" t="s">
        <v>90</v>
      </c>
      <c r="U21" s="69" t="s">
        <v>90</v>
      </c>
      <c r="V21" s="70" t="s">
        <v>338</v>
      </c>
    </row>
    <row r="22" spans="1:22" x14ac:dyDescent="0.2">
      <c r="A22" s="163" t="s">
        <v>211</v>
      </c>
      <c r="B22" s="15">
        <v>4</v>
      </c>
      <c r="C22" s="68">
        <v>2</v>
      </c>
      <c r="D22" s="68">
        <v>2</v>
      </c>
      <c r="E22" s="68">
        <v>2</v>
      </c>
      <c r="F22" s="68">
        <v>2</v>
      </c>
      <c r="G22" s="68">
        <v>2</v>
      </c>
      <c r="H22" s="68">
        <v>2</v>
      </c>
      <c r="I22" s="68">
        <v>3</v>
      </c>
      <c r="J22" s="68">
        <v>3</v>
      </c>
      <c r="K22" s="68">
        <v>3</v>
      </c>
      <c r="L22" s="163" t="s">
        <v>211</v>
      </c>
      <c r="M22" s="2">
        <v>3</v>
      </c>
      <c r="N22" s="2">
        <v>3</v>
      </c>
      <c r="O22" s="2">
        <v>3</v>
      </c>
      <c r="P22" s="2">
        <v>3</v>
      </c>
      <c r="Q22" s="2">
        <v>3</v>
      </c>
      <c r="R22" s="2">
        <v>3</v>
      </c>
      <c r="S22" s="2">
        <v>3</v>
      </c>
      <c r="T22" s="2">
        <v>3</v>
      </c>
      <c r="U22" s="2">
        <v>2</v>
      </c>
      <c r="V22" s="2">
        <v>2</v>
      </c>
    </row>
    <row r="23" spans="1:22" x14ac:dyDescent="0.2">
      <c r="A23" s="163" t="s">
        <v>212</v>
      </c>
      <c r="B23" s="15">
        <v>3</v>
      </c>
      <c r="C23" s="68">
        <v>2</v>
      </c>
      <c r="D23" s="68">
        <v>2</v>
      </c>
      <c r="E23" s="68">
        <v>2</v>
      </c>
      <c r="F23" s="68">
        <v>2</v>
      </c>
      <c r="G23" s="68">
        <v>2</v>
      </c>
      <c r="H23" s="68">
        <v>2</v>
      </c>
      <c r="I23" s="68">
        <v>2</v>
      </c>
      <c r="J23" s="68">
        <v>2</v>
      </c>
      <c r="K23" s="68">
        <v>2</v>
      </c>
      <c r="L23" s="163" t="s">
        <v>212</v>
      </c>
      <c r="M23" s="2">
        <v>2</v>
      </c>
      <c r="N23" s="2">
        <v>2</v>
      </c>
      <c r="O23" s="2">
        <v>2</v>
      </c>
      <c r="P23" s="2">
        <v>2</v>
      </c>
      <c r="Q23" s="2">
        <v>2</v>
      </c>
      <c r="R23" s="2">
        <v>2</v>
      </c>
      <c r="S23" s="2">
        <v>2</v>
      </c>
      <c r="T23" s="2">
        <v>1</v>
      </c>
      <c r="U23" s="2">
        <v>1</v>
      </c>
      <c r="V23" s="2">
        <v>1</v>
      </c>
    </row>
    <row r="24" spans="1:22" x14ac:dyDescent="0.2">
      <c r="A24" s="163" t="s">
        <v>213</v>
      </c>
      <c r="B24" s="15">
        <v>1</v>
      </c>
      <c r="C24" s="68">
        <v>1</v>
      </c>
      <c r="D24" s="68">
        <v>1</v>
      </c>
      <c r="E24" s="68">
        <v>1</v>
      </c>
      <c r="F24" s="68">
        <v>1</v>
      </c>
      <c r="G24" s="68">
        <v>1</v>
      </c>
      <c r="H24" s="68">
        <v>1</v>
      </c>
      <c r="I24" s="68">
        <v>1</v>
      </c>
      <c r="J24" s="68">
        <v>1</v>
      </c>
      <c r="K24" s="68">
        <v>1</v>
      </c>
      <c r="L24" s="163" t="s">
        <v>213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</row>
    <row r="25" spans="1:22" x14ac:dyDescent="0.2">
      <c r="A25" s="163" t="s">
        <v>214</v>
      </c>
      <c r="B25" s="15">
        <v>6</v>
      </c>
      <c r="C25" s="68">
        <v>6</v>
      </c>
      <c r="D25" s="68">
        <v>5</v>
      </c>
      <c r="E25" s="68">
        <v>5</v>
      </c>
      <c r="F25" s="68">
        <v>5</v>
      </c>
      <c r="G25" s="68">
        <v>5</v>
      </c>
      <c r="H25" s="68">
        <v>5</v>
      </c>
      <c r="I25" s="68">
        <v>5</v>
      </c>
      <c r="J25" s="68">
        <v>5</v>
      </c>
      <c r="K25" s="68">
        <v>5</v>
      </c>
      <c r="L25" s="163" t="s">
        <v>214</v>
      </c>
      <c r="M25" s="2">
        <v>5</v>
      </c>
      <c r="N25" s="2">
        <v>5</v>
      </c>
      <c r="O25" s="2">
        <v>4</v>
      </c>
      <c r="P25" s="2">
        <v>4</v>
      </c>
      <c r="Q25" s="2">
        <v>4</v>
      </c>
      <c r="R25" s="2">
        <v>4</v>
      </c>
      <c r="S25" s="2">
        <v>4</v>
      </c>
      <c r="T25" s="2">
        <v>3</v>
      </c>
      <c r="U25" s="2">
        <v>3</v>
      </c>
      <c r="V25" s="2">
        <v>3</v>
      </c>
    </row>
    <row r="26" spans="1:22" x14ac:dyDescent="0.2">
      <c r="A26" s="163" t="s">
        <v>215</v>
      </c>
      <c r="B26" s="15">
        <v>15</v>
      </c>
      <c r="C26" s="68">
        <v>15</v>
      </c>
      <c r="D26" s="68">
        <v>14</v>
      </c>
      <c r="E26" s="68">
        <v>13</v>
      </c>
      <c r="F26" s="68">
        <v>13</v>
      </c>
      <c r="G26" s="68">
        <v>11</v>
      </c>
      <c r="H26" s="68">
        <v>11</v>
      </c>
      <c r="I26" s="68">
        <v>10</v>
      </c>
      <c r="J26" s="68">
        <v>10</v>
      </c>
      <c r="K26" s="68">
        <v>10</v>
      </c>
      <c r="L26" s="163" t="s">
        <v>215</v>
      </c>
      <c r="M26" s="2">
        <v>9</v>
      </c>
      <c r="N26" s="2">
        <v>9</v>
      </c>
      <c r="O26" s="2">
        <v>9</v>
      </c>
      <c r="P26" s="2">
        <v>9</v>
      </c>
      <c r="Q26" s="2">
        <v>9</v>
      </c>
      <c r="R26" s="2">
        <v>8</v>
      </c>
      <c r="S26" s="2">
        <v>8</v>
      </c>
      <c r="T26" s="2">
        <v>7</v>
      </c>
      <c r="U26" s="2">
        <v>4</v>
      </c>
      <c r="V26" s="2">
        <v>3</v>
      </c>
    </row>
    <row r="27" spans="1:22" x14ac:dyDescent="0.2">
      <c r="A27" s="163" t="s">
        <v>216</v>
      </c>
      <c r="B27" s="15">
        <v>9</v>
      </c>
      <c r="C27" s="68">
        <v>8</v>
      </c>
      <c r="D27" s="68">
        <v>9</v>
      </c>
      <c r="E27" s="68">
        <v>7</v>
      </c>
      <c r="F27" s="68">
        <v>6</v>
      </c>
      <c r="G27" s="68">
        <v>4</v>
      </c>
      <c r="H27" s="68">
        <v>5</v>
      </c>
      <c r="I27" s="68">
        <v>5</v>
      </c>
      <c r="J27" s="68">
        <v>5</v>
      </c>
      <c r="K27" s="68">
        <v>5</v>
      </c>
      <c r="L27" s="163" t="s">
        <v>216</v>
      </c>
      <c r="M27" s="2">
        <v>5</v>
      </c>
      <c r="N27" s="2">
        <v>4</v>
      </c>
      <c r="O27" s="2">
        <v>4</v>
      </c>
      <c r="P27" s="2">
        <v>4</v>
      </c>
      <c r="Q27" s="2">
        <v>4</v>
      </c>
      <c r="R27" s="2">
        <v>5</v>
      </c>
      <c r="S27" s="2">
        <v>3</v>
      </c>
      <c r="T27" s="2">
        <v>3</v>
      </c>
      <c r="U27" s="2">
        <v>3</v>
      </c>
      <c r="V27" s="2">
        <v>3</v>
      </c>
    </row>
    <row r="28" spans="1:22" x14ac:dyDescent="0.2">
      <c r="A28" s="163" t="s">
        <v>339</v>
      </c>
      <c r="B28" s="15">
        <v>21</v>
      </c>
      <c r="C28" s="68">
        <v>22</v>
      </c>
      <c r="D28" s="68">
        <v>21</v>
      </c>
      <c r="E28" s="68">
        <v>21</v>
      </c>
      <c r="F28" s="68">
        <v>22</v>
      </c>
      <c r="G28" s="68">
        <v>22</v>
      </c>
      <c r="H28" s="68">
        <v>24</v>
      </c>
      <c r="I28" s="68">
        <v>24</v>
      </c>
      <c r="J28" s="68">
        <v>24</v>
      </c>
      <c r="K28" s="68">
        <v>27</v>
      </c>
      <c r="L28" s="163" t="s">
        <v>339</v>
      </c>
      <c r="M28" s="2">
        <v>25</v>
      </c>
      <c r="N28" s="2">
        <v>27</v>
      </c>
      <c r="O28" s="2">
        <v>27</v>
      </c>
      <c r="P28" s="2">
        <v>27</v>
      </c>
      <c r="Q28" s="2">
        <v>26</v>
      </c>
      <c r="R28" s="2">
        <v>25</v>
      </c>
      <c r="S28" s="2">
        <v>33</v>
      </c>
      <c r="T28" s="2">
        <v>29</v>
      </c>
      <c r="U28" s="2">
        <v>27</v>
      </c>
      <c r="V28" s="2">
        <v>21</v>
      </c>
    </row>
    <row r="29" spans="1:22" x14ac:dyDescent="0.2">
      <c r="A29" s="163" t="s">
        <v>217</v>
      </c>
      <c r="B29" s="15">
        <v>12</v>
      </c>
      <c r="C29" s="68">
        <v>15</v>
      </c>
      <c r="D29" s="68">
        <v>14</v>
      </c>
      <c r="E29" s="68">
        <v>15</v>
      </c>
      <c r="F29" s="68">
        <v>15</v>
      </c>
      <c r="G29" s="68">
        <v>15</v>
      </c>
      <c r="H29" s="68">
        <v>15</v>
      </c>
      <c r="I29" s="68">
        <v>15</v>
      </c>
      <c r="J29" s="68">
        <v>15</v>
      </c>
      <c r="K29" s="68">
        <v>15</v>
      </c>
      <c r="L29" s="163" t="s">
        <v>217</v>
      </c>
      <c r="M29" s="2">
        <v>15</v>
      </c>
      <c r="N29" s="2">
        <v>15</v>
      </c>
      <c r="O29" s="2">
        <v>15</v>
      </c>
      <c r="P29" s="2">
        <v>14</v>
      </c>
      <c r="Q29" s="2">
        <v>13</v>
      </c>
      <c r="R29" s="2">
        <v>12</v>
      </c>
      <c r="S29" s="2">
        <v>11</v>
      </c>
      <c r="T29" s="2">
        <v>9</v>
      </c>
      <c r="U29" s="2">
        <v>5</v>
      </c>
      <c r="V29" s="2">
        <v>5</v>
      </c>
    </row>
    <row r="30" spans="1:22" x14ac:dyDescent="0.2">
      <c r="A30" s="163" t="s">
        <v>218</v>
      </c>
      <c r="B30" s="15">
        <v>4</v>
      </c>
      <c r="C30" s="68">
        <v>4</v>
      </c>
      <c r="D30" s="68">
        <v>4</v>
      </c>
      <c r="E30" s="68">
        <v>4</v>
      </c>
      <c r="F30" s="68">
        <v>4</v>
      </c>
      <c r="G30" s="68">
        <v>3</v>
      </c>
      <c r="H30" s="68">
        <v>3</v>
      </c>
      <c r="I30" s="68">
        <v>3</v>
      </c>
      <c r="J30" s="68">
        <v>3</v>
      </c>
      <c r="K30" s="68">
        <v>4</v>
      </c>
      <c r="L30" s="163" t="s">
        <v>218</v>
      </c>
      <c r="M30" s="2">
        <v>4</v>
      </c>
      <c r="N30" s="2">
        <v>4</v>
      </c>
      <c r="O30" s="2">
        <v>4</v>
      </c>
      <c r="P30" s="2">
        <v>4</v>
      </c>
      <c r="Q30" s="2">
        <v>4</v>
      </c>
      <c r="R30" s="2">
        <v>4</v>
      </c>
      <c r="S30" s="2">
        <v>4</v>
      </c>
      <c r="T30" s="2">
        <v>4</v>
      </c>
      <c r="U30" s="2">
        <v>3</v>
      </c>
      <c r="V30" s="2">
        <v>2</v>
      </c>
    </row>
    <row r="31" spans="1:22" x14ac:dyDescent="0.2">
      <c r="A31" s="163" t="s">
        <v>219</v>
      </c>
      <c r="B31" s="48" t="s">
        <v>89</v>
      </c>
      <c r="C31" s="69" t="s">
        <v>89</v>
      </c>
      <c r="D31" s="69" t="s">
        <v>89</v>
      </c>
      <c r="E31" s="69" t="s">
        <v>89</v>
      </c>
      <c r="F31" s="69" t="s">
        <v>89</v>
      </c>
      <c r="G31" s="69" t="s">
        <v>89</v>
      </c>
      <c r="H31" s="69" t="s">
        <v>89</v>
      </c>
      <c r="I31" s="69" t="s">
        <v>89</v>
      </c>
      <c r="J31" s="70" t="s">
        <v>89</v>
      </c>
      <c r="K31" s="70" t="s">
        <v>89</v>
      </c>
      <c r="L31" s="163" t="s">
        <v>219</v>
      </c>
      <c r="M31" s="70" t="s">
        <v>89</v>
      </c>
      <c r="N31" s="70" t="s">
        <v>89</v>
      </c>
      <c r="O31" s="70" t="s">
        <v>89</v>
      </c>
      <c r="P31" s="70" t="s">
        <v>89</v>
      </c>
      <c r="Q31" s="70" t="s">
        <v>89</v>
      </c>
      <c r="R31" s="70" t="s">
        <v>90</v>
      </c>
      <c r="S31" s="70" t="s">
        <v>90</v>
      </c>
      <c r="T31" s="70" t="s">
        <v>90</v>
      </c>
      <c r="U31" s="69" t="s">
        <v>90</v>
      </c>
      <c r="V31" s="70" t="s">
        <v>338</v>
      </c>
    </row>
    <row r="32" spans="1:22" x14ac:dyDescent="0.2">
      <c r="A32" s="163" t="s">
        <v>220</v>
      </c>
      <c r="B32" s="15">
        <v>3</v>
      </c>
      <c r="C32" s="68">
        <v>4</v>
      </c>
      <c r="D32" s="68">
        <v>4</v>
      </c>
      <c r="E32" s="68">
        <v>4</v>
      </c>
      <c r="F32" s="68">
        <v>4</v>
      </c>
      <c r="G32" s="68">
        <v>4</v>
      </c>
      <c r="H32" s="68">
        <v>4</v>
      </c>
      <c r="I32" s="68">
        <v>3</v>
      </c>
      <c r="J32" s="68">
        <v>3</v>
      </c>
      <c r="K32" s="68">
        <v>3</v>
      </c>
      <c r="L32" s="163" t="s">
        <v>220</v>
      </c>
      <c r="M32" s="2">
        <v>3</v>
      </c>
      <c r="N32" s="2">
        <v>2</v>
      </c>
      <c r="O32" s="2">
        <v>2</v>
      </c>
      <c r="P32" s="2">
        <v>2</v>
      </c>
      <c r="Q32" s="2">
        <v>2</v>
      </c>
      <c r="R32" s="2">
        <v>2</v>
      </c>
      <c r="S32" s="2">
        <v>2</v>
      </c>
      <c r="T32" s="70" t="s">
        <v>90</v>
      </c>
      <c r="U32" s="69" t="s">
        <v>90</v>
      </c>
      <c r="V32" s="70" t="s">
        <v>338</v>
      </c>
    </row>
    <row r="33" spans="1:22" x14ac:dyDescent="0.2">
      <c r="A33" s="163" t="s">
        <v>221</v>
      </c>
      <c r="B33" s="48" t="s">
        <v>89</v>
      </c>
      <c r="C33" s="69" t="s">
        <v>89</v>
      </c>
      <c r="D33" s="69" t="s">
        <v>89</v>
      </c>
      <c r="E33" s="69" t="s">
        <v>89</v>
      </c>
      <c r="F33" s="69" t="s">
        <v>89</v>
      </c>
      <c r="G33" s="69" t="s">
        <v>89</v>
      </c>
      <c r="H33" s="69" t="s">
        <v>89</v>
      </c>
      <c r="I33" s="69" t="s">
        <v>89</v>
      </c>
      <c r="J33" s="70" t="s">
        <v>89</v>
      </c>
      <c r="K33" s="70" t="s">
        <v>89</v>
      </c>
      <c r="L33" s="163" t="s">
        <v>221</v>
      </c>
      <c r="M33" s="70" t="s">
        <v>89</v>
      </c>
      <c r="N33" s="70" t="s">
        <v>89</v>
      </c>
      <c r="O33" s="70" t="s">
        <v>89</v>
      </c>
      <c r="P33" s="70" t="s">
        <v>89</v>
      </c>
      <c r="Q33" s="70" t="s">
        <v>89</v>
      </c>
      <c r="R33" s="70" t="s">
        <v>90</v>
      </c>
      <c r="S33" s="70" t="s">
        <v>90</v>
      </c>
      <c r="T33" s="70" t="s">
        <v>90</v>
      </c>
      <c r="U33" s="69" t="s">
        <v>90</v>
      </c>
      <c r="V33" s="70" t="s">
        <v>338</v>
      </c>
    </row>
    <row r="34" spans="1:22" x14ac:dyDescent="0.2">
      <c r="A34" s="163" t="s">
        <v>222</v>
      </c>
      <c r="B34" s="48" t="s">
        <v>89</v>
      </c>
      <c r="C34" s="69" t="s">
        <v>89</v>
      </c>
      <c r="D34" s="69" t="s">
        <v>89</v>
      </c>
      <c r="E34" s="69" t="s">
        <v>89</v>
      </c>
      <c r="F34" s="69" t="s">
        <v>89</v>
      </c>
      <c r="G34" s="69" t="s">
        <v>89</v>
      </c>
      <c r="H34" s="69" t="s">
        <v>89</v>
      </c>
      <c r="I34" s="69" t="s">
        <v>89</v>
      </c>
      <c r="J34" s="70" t="s">
        <v>89</v>
      </c>
      <c r="K34" s="70" t="s">
        <v>89</v>
      </c>
      <c r="L34" s="163" t="s">
        <v>222</v>
      </c>
      <c r="M34" s="70" t="s">
        <v>89</v>
      </c>
      <c r="N34" s="70" t="s">
        <v>89</v>
      </c>
      <c r="O34" s="70" t="s">
        <v>89</v>
      </c>
      <c r="P34" s="70" t="s">
        <v>89</v>
      </c>
      <c r="Q34" s="70" t="s">
        <v>89</v>
      </c>
      <c r="R34" s="70" t="s">
        <v>90</v>
      </c>
      <c r="S34" s="70" t="s">
        <v>90</v>
      </c>
      <c r="T34" s="70" t="s">
        <v>90</v>
      </c>
      <c r="U34" s="69" t="s">
        <v>90</v>
      </c>
      <c r="V34" s="70" t="s">
        <v>338</v>
      </c>
    </row>
    <row r="35" spans="1:22" x14ac:dyDescent="0.2">
      <c r="A35" s="164" t="s">
        <v>223</v>
      </c>
      <c r="B35" s="20">
        <v>3214</v>
      </c>
      <c r="C35" s="20">
        <v>3511</v>
      </c>
      <c r="D35" s="20">
        <v>3302</v>
      </c>
      <c r="E35" s="20">
        <v>3418</v>
      </c>
      <c r="F35" s="20">
        <v>3394</v>
      </c>
      <c r="G35" s="20">
        <v>3328</v>
      </c>
      <c r="H35" s="20">
        <f>SUM(H4:H34)</f>
        <v>3249</v>
      </c>
      <c r="I35" s="20">
        <f>SUM(I4:I34)</f>
        <v>3220</v>
      </c>
      <c r="J35" s="20">
        <f>SUM(J4:J34)</f>
        <v>3154</v>
      </c>
      <c r="K35" s="20">
        <f>SUM(K4:K34)</f>
        <v>3216</v>
      </c>
      <c r="L35" s="164" t="s">
        <v>223</v>
      </c>
      <c r="M35" s="71">
        <v>3043</v>
      </c>
      <c r="N35" s="71">
        <v>3035</v>
      </c>
      <c r="O35" s="71">
        <v>2999</v>
      </c>
      <c r="P35" s="71">
        <f>SUM(P4:P34)</f>
        <v>2915</v>
      </c>
      <c r="Q35" s="71">
        <f>SUM(Q4:Q34)</f>
        <v>2868</v>
      </c>
      <c r="R35" s="71">
        <v>2795</v>
      </c>
      <c r="S35" s="71">
        <v>2729</v>
      </c>
      <c r="T35" s="71">
        <v>1737</v>
      </c>
      <c r="U35" s="71">
        <v>1245</v>
      </c>
      <c r="V35" s="71">
        <v>938</v>
      </c>
    </row>
    <row r="36" spans="1:22" x14ac:dyDescent="0.2">
      <c r="B36" s="2" t="s">
        <v>224</v>
      </c>
      <c r="C36" s="73"/>
      <c r="D36" s="73"/>
      <c r="E36" s="73"/>
      <c r="F36" s="73"/>
      <c r="K36" s="21" t="s">
        <v>341</v>
      </c>
      <c r="O36" s="64"/>
      <c r="P36" s="64"/>
      <c r="Q36" s="64"/>
      <c r="R36" s="64"/>
      <c r="S36" s="64"/>
      <c r="T36" s="64"/>
      <c r="V36" s="21" t="s">
        <v>341</v>
      </c>
    </row>
    <row r="37" spans="1:22" x14ac:dyDescent="0.2">
      <c r="A37" s="2"/>
      <c r="L37" s="2"/>
    </row>
    <row r="39" spans="1:22" x14ac:dyDescent="0.2">
      <c r="A39" s="75"/>
      <c r="L39" s="75"/>
    </row>
    <row r="40" spans="1:22" x14ac:dyDescent="0.2">
      <c r="A40" s="75"/>
      <c r="L40" s="75"/>
    </row>
    <row r="41" spans="1:22" x14ac:dyDescent="0.2">
      <c r="A41" s="76"/>
      <c r="L41" s="76"/>
    </row>
    <row r="42" spans="1:22" x14ac:dyDescent="0.2">
      <c r="A42" s="76"/>
      <c r="L42" s="76"/>
    </row>
    <row r="43" spans="1:22" x14ac:dyDescent="0.2">
      <c r="A43" s="76"/>
      <c r="L43" s="76"/>
    </row>
    <row r="44" spans="1:22" x14ac:dyDescent="0.2">
      <c r="A44" s="76"/>
      <c r="L44" s="76"/>
    </row>
  </sheetData>
  <phoneticPr fontId="1"/>
  <pageMargins left="0.78740157480314965" right="0.78740157480314965" top="0.78740157480314965" bottom="0.78740157480314965" header="0.39370078740157483" footer="0.39370078740157483"/>
  <pageSetup paperSize="9" scale="90" orientation="landscape" r:id="rId1"/>
  <headerFooter alignWithMargins="0"/>
  <colBreaks count="1" manualBreakCount="1">
    <brk id="11" max="3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EE00-DEA5-4792-9876-F1EAB6073432}">
  <dimension ref="A1:P26"/>
  <sheetViews>
    <sheetView zoomScale="115" zoomScaleNormal="115" workbookViewId="0">
      <pane xSplit="2" topLeftCell="C1" activePane="topRight" state="frozen"/>
      <selection pane="topRight" activeCell="P27" sqref="P27"/>
    </sheetView>
  </sheetViews>
  <sheetFormatPr defaultRowHeight="13.2" x14ac:dyDescent="0.2"/>
  <cols>
    <col min="1" max="1" width="8.8984375" style="2" customWidth="1"/>
    <col min="2" max="10" width="7.09765625" style="2" customWidth="1"/>
    <col min="11" max="11" width="6.5" style="2" customWidth="1"/>
    <col min="12" max="16" width="7.09765625" style="2" customWidth="1"/>
    <col min="17" max="18" width="8.59765625" style="2" customWidth="1"/>
    <col min="19" max="256" width="9" style="2"/>
    <col min="257" max="257" width="8.8984375" style="2" customWidth="1"/>
    <col min="258" max="266" width="7.09765625" style="2" customWidth="1"/>
    <col min="267" max="267" width="6.5" style="2" customWidth="1"/>
    <col min="268" max="272" width="7.09765625" style="2" customWidth="1"/>
    <col min="273" max="274" width="8.59765625" style="2" customWidth="1"/>
    <col min="275" max="512" width="9" style="2"/>
    <col min="513" max="513" width="8.8984375" style="2" customWidth="1"/>
    <col min="514" max="522" width="7.09765625" style="2" customWidth="1"/>
    <col min="523" max="523" width="6.5" style="2" customWidth="1"/>
    <col min="524" max="528" width="7.09765625" style="2" customWidth="1"/>
    <col min="529" max="530" width="8.59765625" style="2" customWidth="1"/>
    <col min="531" max="768" width="9" style="2"/>
    <col min="769" max="769" width="8.8984375" style="2" customWidth="1"/>
    <col min="770" max="778" width="7.09765625" style="2" customWidth="1"/>
    <col min="779" max="779" width="6.5" style="2" customWidth="1"/>
    <col min="780" max="784" width="7.09765625" style="2" customWidth="1"/>
    <col min="785" max="786" width="8.59765625" style="2" customWidth="1"/>
    <col min="787" max="1024" width="9" style="2"/>
    <col min="1025" max="1025" width="8.8984375" style="2" customWidth="1"/>
    <col min="1026" max="1034" width="7.09765625" style="2" customWidth="1"/>
    <col min="1035" max="1035" width="6.5" style="2" customWidth="1"/>
    <col min="1036" max="1040" width="7.09765625" style="2" customWidth="1"/>
    <col min="1041" max="1042" width="8.59765625" style="2" customWidth="1"/>
    <col min="1043" max="1280" width="9" style="2"/>
    <col min="1281" max="1281" width="8.8984375" style="2" customWidth="1"/>
    <col min="1282" max="1290" width="7.09765625" style="2" customWidth="1"/>
    <col min="1291" max="1291" width="6.5" style="2" customWidth="1"/>
    <col min="1292" max="1296" width="7.09765625" style="2" customWidth="1"/>
    <col min="1297" max="1298" width="8.59765625" style="2" customWidth="1"/>
    <col min="1299" max="1536" width="9" style="2"/>
    <col min="1537" max="1537" width="8.8984375" style="2" customWidth="1"/>
    <col min="1538" max="1546" width="7.09765625" style="2" customWidth="1"/>
    <col min="1547" max="1547" width="6.5" style="2" customWidth="1"/>
    <col min="1548" max="1552" width="7.09765625" style="2" customWidth="1"/>
    <col min="1553" max="1554" width="8.59765625" style="2" customWidth="1"/>
    <col min="1555" max="1792" width="9" style="2"/>
    <col min="1793" max="1793" width="8.8984375" style="2" customWidth="1"/>
    <col min="1794" max="1802" width="7.09765625" style="2" customWidth="1"/>
    <col min="1803" max="1803" width="6.5" style="2" customWidth="1"/>
    <col min="1804" max="1808" width="7.09765625" style="2" customWidth="1"/>
    <col min="1809" max="1810" width="8.59765625" style="2" customWidth="1"/>
    <col min="1811" max="2048" width="9" style="2"/>
    <col min="2049" max="2049" width="8.8984375" style="2" customWidth="1"/>
    <col min="2050" max="2058" width="7.09765625" style="2" customWidth="1"/>
    <col min="2059" max="2059" width="6.5" style="2" customWidth="1"/>
    <col min="2060" max="2064" width="7.09765625" style="2" customWidth="1"/>
    <col min="2065" max="2066" width="8.59765625" style="2" customWidth="1"/>
    <col min="2067" max="2304" width="9" style="2"/>
    <col min="2305" max="2305" width="8.8984375" style="2" customWidth="1"/>
    <col min="2306" max="2314" width="7.09765625" style="2" customWidth="1"/>
    <col min="2315" max="2315" width="6.5" style="2" customWidth="1"/>
    <col min="2316" max="2320" width="7.09765625" style="2" customWidth="1"/>
    <col min="2321" max="2322" width="8.59765625" style="2" customWidth="1"/>
    <col min="2323" max="2560" width="9" style="2"/>
    <col min="2561" max="2561" width="8.8984375" style="2" customWidth="1"/>
    <col min="2562" max="2570" width="7.09765625" style="2" customWidth="1"/>
    <col min="2571" max="2571" width="6.5" style="2" customWidth="1"/>
    <col min="2572" max="2576" width="7.09765625" style="2" customWidth="1"/>
    <col min="2577" max="2578" width="8.59765625" style="2" customWidth="1"/>
    <col min="2579" max="2816" width="9" style="2"/>
    <col min="2817" max="2817" width="8.8984375" style="2" customWidth="1"/>
    <col min="2818" max="2826" width="7.09765625" style="2" customWidth="1"/>
    <col min="2827" max="2827" width="6.5" style="2" customWidth="1"/>
    <col min="2828" max="2832" width="7.09765625" style="2" customWidth="1"/>
    <col min="2833" max="2834" width="8.59765625" style="2" customWidth="1"/>
    <col min="2835" max="3072" width="9" style="2"/>
    <col min="3073" max="3073" width="8.8984375" style="2" customWidth="1"/>
    <col min="3074" max="3082" width="7.09765625" style="2" customWidth="1"/>
    <col min="3083" max="3083" width="6.5" style="2" customWidth="1"/>
    <col min="3084" max="3088" width="7.09765625" style="2" customWidth="1"/>
    <col min="3089" max="3090" width="8.59765625" style="2" customWidth="1"/>
    <col min="3091" max="3328" width="9" style="2"/>
    <col min="3329" max="3329" width="8.8984375" style="2" customWidth="1"/>
    <col min="3330" max="3338" width="7.09765625" style="2" customWidth="1"/>
    <col min="3339" max="3339" width="6.5" style="2" customWidth="1"/>
    <col min="3340" max="3344" width="7.09765625" style="2" customWidth="1"/>
    <col min="3345" max="3346" width="8.59765625" style="2" customWidth="1"/>
    <col min="3347" max="3584" width="9" style="2"/>
    <col min="3585" max="3585" width="8.8984375" style="2" customWidth="1"/>
    <col min="3586" max="3594" width="7.09765625" style="2" customWidth="1"/>
    <col min="3595" max="3595" width="6.5" style="2" customWidth="1"/>
    <col min="3596" max="3600" width="7.09765625" style="2" customWidth="1"/>
    <col min="3601" max="3602" width="8.59765625" style="2" customWidth="1"/>
    <col min="3603" max="3840" width="9" style="2"/>
    <col min="3841" max="3841" width="8.8984375" style="2" customWidth="1"/>
    <col min="3842" max="3850" width="7.09765625" style="2" customWidth="1"/>
    <col min="3851" max="3851" width="6.5" style="2" customWidth="1"/>
    <col min="3852" max="3856" width="7.09765625" style="2" customWidth="1"/>
    <col min="3857" max="3858" width="8.59765625" style="2" customWidth="1"/>
    <col min="3859" max="4096" width="9" style="2"/>
    <col min="4097" max="4097" width="8.8984375" style="2" customWidth="1"/>
    <col min="4098" max="4106" width="7.09765625" style="2" customWidth="1"/>
    <col min="4107" max="4107" width="6.5" style="2" customWidth="1"/>
    <col min="4108" max="4112" width="7.09765625" style="2" customWidth="1"/>
    <col min="4113" max="4114" width="8.59765625" style="2" customWidth="1"/>
    <col min="4115" max="4352" width="9" style="2"/>
    <col min="4353" max="4353" width="8.8984375" style="2" customWidth="1"/>
    <col min="4354" max="4362" width="7.09765625" style="2" customWidth="1"/>
    <col min="4363" max="4363" width="6.5" style="2" customWidth="1"/>
    <col min="4364" max="4368" width="7.09765625" style="2" customWidth="1"/>
    <col min="4369" max="4370" width="8.59765625" style="2" customWidth="1"/>
    <col min="4371" max="4608" width="9" style="2"/>
    <col min="4609" max="4609" width="8.8984375" style="2" customWidth="1"/>
    <col min="4610" max="4618" width="7.09765625" style="2" customWidth="1"/>
    <col min="4619" max="4619" width="6.5" style="2" customWidth="1"/>
    <col min="4620" max="4624" width="7.09765625" style="2" customWidth="1"/>
    <col min="4625" max="4626" width="8.59765625" style="2" customWidth="1"/>
    <col min="4627" max="4864" width="9" style="2"/>
    <col min="4865" max="4865" width="8.8984375" style="2" customWidth="1"/>
    <col min="4866" max="4874" width="7.09765625" style="2" customWidth="1"/>
    <col min="4875" max="4875" width="6.5" style="2" customWidth="1"/>
    <col min="4876" max="4880" width="7.09765625" style="2" customWidth="1"/>
    <col min="4881" max="4882" width="8.59765625" style="2" customWidth="1"/>
    <col min="4883" max="5120" width="9" style="2"/>
    <col min="5121" max="5121" width="8.8984375" style="2" customWidth="1"/>
    <col min="5122" max="5130" width="7.09765625" style="2" customWidth="1"/>
    <col min="5131" max="5131" width="6.5" style="2" customWidth="1"/>
    <col min="5132" max="5136" width="7.09765625" style="2" customWidth="1"/>
    <col min="5137" max="5138" width="8.59765625" style="2" customWidth="1"/>
    <col min="5139" max="5376" width="9" style="2"/>
    <col min="5377" max="5377" width="8.8984375" style="2" customWidth="1"/>
    <col min="5378" max="5386" width="7.09765625" style="2" customWidth="1"/>
    <col min="5387" max="5387" width="6.5" style="2" customWidth="1"/>
    <col min="5388" max="5392" width="7.09765625" style="2" customWidth="1"/>
    <col min="5393" max="5394" width="8.59765625" style="2" customWidth="1"/>
    <col min="5395" max="5632" width="9" style="2"/>
    <col min="5633" max="5633" width="8.8984375" style="2" customWidth="1"/>
    <col min="5634" max="5642" width="7.09765625" style="2" customWidth="1"/>
    <col min="5643" max="5643" width="6.5" style="2" customWidth="1"/>
    <col min="5644" max="5648" width="7.09765625" style="2" customWidth="1"/>
    <col min="5649" max="5650" width="8.59765625" style="2" customWidth="1"/>
    <col min="5651" max="5888" width="9" style="2"/>
    <col min="5889" max="5889" width="8.8984375" style="2" customWidth="1"/>
    <col min="5890" max="5898" width="7.09765625" style="2" customWidth="1"/>
    <col min="5899" max="5899" width="6.5" style="2" customWidth="1"/>
    <col min="5900" max="5904" width="7.09765625" style="2" customWidth="1"/>
    <col min="5905" max="5906" width="8.59765625" style="2" customWidth="1"/>
    <col min="5907" max="6144" width="9" style="2"/>
    <col min="6145" max="6145" width="8.8984375" style="2" customWidth="1"/>
    <col min="6146" max="6154" width="7.09765625" style="2" customWidth="1"/>
    <col min="6155" max="6155" width="6.5" style="2" customWidth="1"/>
    <col min="6156" max="6160" width="7.09765625" style="2" customWidth="1"/>
    <col min="6161" max="6162" width="8.59765625" style="2" customWidth="1"/>
    <col min="6163" max="6400" width="9" style="2"/>
    <col min="6401" max="6401" width="8.8984375" style="2" customWidth="1"/>
    <col min="6402" max="6410" width="7.09765625" style="2" customWidth="1"/>
    <col min="6411" max="6411" width="6.5" style="2" customWidth="1"/>
    <col min="6412" max="6416" width="7.09765625" style="2" customWidth="1"/>
    <col min="6417" max="6418" width="8.59765625" style="2" customWidth="1"/>
    <col min="6419" max="6656" width="9" style="2"/>
    <col min="6657" max="6657" width="8.8984375" style="2" customWidth="1"/>
    <col min="6658" max="6666" width="7.09765625" style="2" customWidth="1"/>
    <col min="6667" max="6667" width="6.5" style="2" customWidth="1"/>
    <col min="6668" max="6672" width="7.09765625" style="2" customWidth="1"/>
    <col min="6673" max="6674" width="8.59765625" style="2" customWidth="1"/>
    <col min="6675" max="6912" width="9" style="2"/>
    <col min="6913" max="6913" width="8.8984375" style="2" customWidth="1"/>
    <col min="6914" max="6922" width="7.09765625" style="2" customWidth="1"/>
    <col min="6923" max="6923" width="6.5" style="2" customWidth="1"/>
    <col min="6924" max="6928" width="7.09765625" style="2" customWidth="1"/>
    <col min="6929" max="6930" width="8.59765625" style="2" customWidth="1"/>
    <col min="6931" max="7168" width="9" style="2"/>
    <col min="7169" max="7169" width="8.8984375" style="2" customWidth="1"/>
    <col min="7170" max="7178" width="7.09765625" style="2" customWidth="1"/>
    <col min="7179" max="7179" width="6.5" style="2" customWidth="1"/>
    <col min="7180" max="7184" width="7.09765625" style="2" customWidth="1"/>
    <col min="7185" max="7186" width="8.59765625" style="2" customWidth="1"/>
    <col min="7187" max="7424" width="9" style="2"/>
    <col min="7425" max="7425" width="8.8984375" style="2" customWidth="1"/>
    <col min="7426" max="7434" width="7.09765625" style="2" customWidth="1"/>
    <col min="7435" max="7435" width="6.5" style="2" customWidth="1"/>
    <col min="7436" max="7440" width="7.09765625" style="2" customWidth="1"/>
    <col min="7441" max="7442" width="8.59765625" style="2" customWidth="1"/>
    <col min="7443" max="7680" width="9" style="2"/>
    <col min="7681" max="7681" width="8.8984375" style="2" customWidth="1"/>
    <col min="7682" max="7690" width="7.09765625" style="2" customWidth="1"/>
    <col min="7691" max="7691" width="6.5" style="2" customWidth="1"/>
    <col min="7692" max="7696" width="7.09765625" style="2" customWidth="1"/>
    <col min="7697" max="7698" width="8.59765625" style="2" customWidth="1"/>
    <col min="7699" max="7936" width="9" style="2"/>
    <col min="7937" max="7937" width="8.8984375" style="2" customWidth="1"/>
    <col min="7938" max="7946" width="7.09765625" style="2" customWidth="1"/>
    <col min="7947" max="7947" width="6.5" style="2" customWidth="1"/>
    <col min="7948" max="7952" width="7.09765625" style="2" customWidth="1"/>
    <col min="7953" max="7954" width="8.59765625" style="2" customWidth="1"/>
    <col min="7955" max="8192" width="9" style="2"/>
    <col min="8193" max="8193" width="8.8984375" style="2" customWidth="1"/>
    <col min="8194" max="8202" width="7.09765625" style="2" customWidth="1"/>
    <col min="8203" max="8203" width="6.5" style="2" customWidth="1"/>
    <col min="8204" max="8208" width="7.09765625" style="2" customWidth="1"/>
    <col min="8209" max="8210" width="8.59765625" style="2" customWidth="1"/>
    <col min="8211" max="8448" width="9" style="2"/>
    <col min="8449" max="8449" width="8.8984375" style="2" customWidth="1"/>
    <col min="8450" max="8458" width="7.09765625" style="2" customWidth="1"/>
    <col min="8459" max="8459" width="6.5" style="2" customWidth="1"/>
    <col min="8460" max="8464" width="7.09765625" style="2" customWidth="1"/>
    <col min="8465" max="8466" width="8.59765625" style="2" customWidth="1"/>
    <col min="8467" max="8704" width="9" style="2"/>
    <col min="8705" max="8705" width="8.8984375" style="2" customWidth="1"/>
    <col min="8706" max="8714" width="7.09765625" style="2" customWidth="1"/>
    <col min="8715" max="8715" width="6.5" style="2" customWidth="1"/>
    <col min="8716" max="8720" width="7.09765625" style="2" customWidth="1"/>
    <col min="8721" max="8722" width="8.59765625" style="2" customWidth="1"/>
    <col min="8723" max="8960" width="9" style="2"/>
    <col min="8961" max="8961" width="8.8984375" style="2" customWidth="1"/>
    <col min="8962" max="8970" width="7.09765625" style="2" customWidth="1"/>
    <col min="8971" max="8971" width="6.5" style="2" customWidth="1"/>
    <col min="8972" max="8976" width="7.09765625" style="2" customWidth="1"/>
    <col min="8977" max="8978" width="8.59765625" style="2" customWidth="1"/>
    <col min="8979" max="9216" width="9" style="2"/>
    <col min="9217" max="9217" width="8.8984375" style="2" customWidth="1"/>
    <col min="9218" max="9226" width="7.09765625" style="2" customWidth="1"/>
    <col min="9227" max="9227" width="6.5" style="2" customWidth="1"/>
    <col min="9228" max="9232" width="7.09765625" style="2" customWidth="1"/>
    <col min="9233" max="9234" width="8.59765625" style="2" customWidth="1"/>
    <col min="9235" max="9472" width="9" style="2"/>
    <col min="9473" max="9473" width="8.8984375" style="2" customWidth="1"/>
    <col min="9474" max="9482" width="7.09765625" style="2" customWidth="1"/>
    <col min="9483" max="9483" width="6.5" style="2" customWidth="1"/>
    <col min="9484" max="9488" width="7.09765625" style="2" customWidth="1"/>
    <col min="9489" max="9490" width="8.59765625" style="2" customWidth="1"/>
    <col min="9491" max="9728" width="9" style="2"/>
    <col min="9729" max="9729" width="8.8984375" style="2" customWidth="1"/>
    <col min="9730" max="9738" width="7.09765625" style="2" customWidth="1"/>
    <col min="9739" max="9739" width="6.5" style="2" customWidth="1"/>
    <col min="9740" max="9744" width="7.09765625" style="2" customWidth="1"/>
    <col min="9745" max="9746" width="8.59765625" style="2" customWidth="1"/>
    <col min="9747" max="9984" width="9" style="2"/>
    <col min="9985" max="9985" width="8.8984375" style="2" customWidth="1"/>
    <col min="9986" max="9994" width="7.09765625" style="2" customWidth="1"/>
    <col min="9995" max="9995" width="6.5" style="2" customWidth="1"/>
    <col min="9996" max="10000" width="7.09765625" style="2" customWidth="1"/>
    <col min="10001" max="10002" width="8.59765625" style="2" customWidth="1"/>
    <col min="10003" max="10240" width="9" style="2"/>
    <col min="10241" max="10241" width="8.8984375" style="2" customWidth="1"/>
    <col min="10242" max="10250" width="7.09765625" style="2" customWidth="1"/>
    <col min="10251" max="10251" width="6.5" style="2" customWidth="1"/>
    <col min="10252" max="10256" width="7.09765625" style="2" customWidth="1"/>
    <col min="10257" max="10258" width="8.59765625" style="2" customWidth="1"/>
    <col min="10259" max="10496" width="9" style="2"/>
    <col min="10497" max="10497" width="8.8984375" style="2" customWidth="1"/>
    <col min="10498" max="10506" width="7.09765625" style="2" customWidth="1"/>
    <col min="10507" max="10507" width="6.5" style="2" customWidth="1"/>
    <col min="10508" max="10512" width="7.09765625" style="2" customWidth="1"/>
    <col min="10513" max="10514" width="8.59765625" style="2" customWidth="1"/>
    <col min="10515" max="10752" width="9" style="2"/>
    <col min="10753" max="10753" width="8.8984375" style="2" customWidth="1"/>
    <col min="10754" max="10762" width="7.09765625" style="2" customWidth="1"/>
    <col min="10763" max="10763" width="6.5" style="2" customWidth="1"/>
    <col min="10764" max="10768" width="7.09765625" style="2" customWidth="1"/>
    <col min="10769" max="10770" width="8.59765625" style="2" customWidth="1"/>
    <col min="10771" max="11008" width="9" style="2"/>
    <col min="11009" max="11009" width="8.8984375" style="2" customWidth="1"/>
    <col min="11010" max="11018" width="7.09765625" style="2" customWidth="1"/>
    <col min="11019" max="11019" width="6.5" style="2" customWidth="1"/>
    <col min="11020" max="11024" width="7.09765625" style="2" customWidth="1"/>
    <col min="11025" max="11026" width="8.59765625" style="2" customWidth="1"/>
    <col min="11027" max="11264" width="9" style="2"/>
    <col min="11265" max="11265" width="8.8984375" style="2" customWidth="1"/>
    <col min="11266" max="11274" width="7.09765625" style="2" customWidth="1"/>
    <col min="11275" max="11275" width="6.5" style="2" customWidth="1"/>
    <col min="11276" max="11280" width="7.09765625" style="2" customWidth="1"/>
    <col min="11281" max="11282" width="8.59765625" style="2" customWidth="1"/>
    <col min="11283" max="11520" width="9" style="2"/>
    <col min="11521" max="11521" width="8.8984375" style="2" customWidth="1"/>
    <col min="11522" max="11530" width="7.09765625" style="2" customWidth="1"/>
    <col min="11531" max="11531" width="6.5" style="2" customWidth="1"/>
    <col min="11532" max="11536" width="7.09765625" style="2" customWidth="1"/>
    <col min="11537" max="11538" width="8.59765625" style="2" customWidth="1"/>
    <col min="11539" max="11776" width="9" style="2"/>
    <col min="11777" max="11777" width="8.8984375" style="2" customWidth="1"/>
    <col min="11778" max="11786" width="7.09765625" style="2" customWidth="1"/>
    <col min="11787" max="11787" width="6.5" style="2" customWidth="1"/>
    <col min="11788" max="11792" width="7.09765625" style="2" customWidth="1"/>
    <col min="11793" max="11794" width="8.59765625" style="2" customWidth="1"/>
    <col min="11795" max="12032" width="9" style="2"/>
    <col min="12033" max="12033" width="8.8984375" style="2" customWidth="1"/>
    <col min="12034" max="12042" width="7.09765625" style="2" customWidth="1"/>
    <col min="12043" max="12043" width="6.5" style="2" customWidth="1"/>
    <col min="12044" max="12048" width="7.09765625" style="2" customWidth="1"/>
    <col min="12049" max="12050" width="8.59765625" style="2" customWidth="1"/>
    <col min="12051" max="12288" width="9" style="2"/>
    <col min="12289" max="12289" width="8.8984375" style="2" customWidth="1"/>
    <col min="12290" max="12298" width="7.09765625" style="2" customWidth="1"/>
    <col min="12299" max="12299" width="6.5" style="2" customWidth="1"/>
    <col min="12300" max="12304" width="7.09765625" style="2" customWidth="1"/>
    <col min="12305" max="12306" width="8.59765625" style="2" customWidth="1"/>
    <col min="12307" max="12544" width="9" style="2"/>
    <col min="12545" max="12545" width="8.8984375" style="2" customWidth="1"/>
    <col min="12546" max="12554" width="7.09765625" style="2" customWidth="1"/>
    <col min="12555" max="12555" width="6.5" style="2" customWidth="1"/>
    <col min="12556" max="12560" width="7.09765625" style="2" customWidth="1"/>
    <col min="12561" max="12562" width="8.59765625" style="2" customWidth="1"/>
    <col min="12563" max="12800" width="9" style="2"/>
    <col min="12801" max="12801" width="8.8984375" style="2" customWidth="1"/>
    <col min="12802" max="12810" width="7.09765625" style="2" customWidth="1"/>
    <col min="12811" max="12811" width="6.5" style="2" customWidth="1"/>
    <col min="12812" max="12816" width="7.09765625" style="2" customWidth="1"/>
    <col min="12817" max="12818" width="8.59765625" style="2" customWidth="1"/>
    <col min="12819" max="13056" width="9" style="2"/>
    <col min="13057" max="13057" width="8.8984375" style="2" customWidth="1"/>
    <col min="13058" max="13066" width="7.09765625" style="2" customWidth="1"/>
    <col min="13067" max="13067" width="6.5" style="2" customWidth="1"/>
    <col min="13068" max="13072" width="7.09765625" style="2" customWidth="1"/>
    <col min="13073" max="13074" width="8.59765625" style="2" customWidth="1"/>
    <col min="13075" max="13312" width="9" style="2"/>
    <col min="13313" max="13313" width="8.8984375" style="2" customWidth="1"/>
    <col min="13314" max="13322" width="7.09765625" style="2" customWidth="1"/>
    <col min="13323" max="13323" width="6.5" style="2" customWidth="1"/>
    <col min="13324" max="13328" width="7.09765625" style="2" customWidth="1"/>
    <col min="13329" max="13330" width="8.59765625" style="2" customWidth="1"/>
    <col min="13331" max="13568" width="9" style="2"/>
    <col min="13569" max="13569" width="8.8984375" style="2" customWidth="1"/>
    <col min="13570" max="13578" width="7.09765625" style="2" customWidth="1"/>
    <col min="13579" max="13579" width="6.5" style="2" customWidth="1"/>
    <col min="13580" max="13584" width="7.09765625" style="2" customWidth="1"/>
    <col min="13585" max="13586" width="8.59765625" style="2" customWidth="1"/>
    <col min="13587" max="13824" width="9" style="2"/>
    <col min="13825" max="13825" width="8.8984375" style="2" customWidth="1"/>
    <col min="13826" max="13834" width="7.09765625" style="2" customWidth="1"/>
    <col min="13835" max="13835" width="6.5" style="2" customWidth="1"/>
    <col min="13836" max="13840" width="7.09765625" style="2" customWidth="1"/>
    <col min="13841" max="13842" width="8.59765625" style="2" customWidth="1"/>
    <col min="13843" max="14080" width="9" style="2"/>
    <col min="14081" max="14081" width="8.8984375" style="2" customWidth="1"/>
    <col min="14082" max="14090" width="7.09765625" style="2" customWidth="1"/>
    <col min="14091" max="14091" width="6.5" style="2" customWidth="1"/>
    <col min="14092" max="14096" width="7.09765625" style="2" customWidth="1"/>
    <col min="14097" max="14098" width="8.59765625" style="2" customWidth="1"/>
    <col min="14099" max="14336" width="9" style="2"/>
    <col min="14337" max="14337" width="8.8984375" style="2" customWidth="1"/>
    <col min="14338" max="14346" width="7.09765625" style="2" customWidth="1"/>
    <col min="14347" max="14347" width="6.5" style="2" customWidth="1"/>
    <col min="14348" max="14352" width="7.09765625" style="2" customWidth="1"/>
    <col min="14353" max="14354" width="8.59765625" style="2" customWidth="1"/>
    <col min="14355" max="14592" width="9" style="2"/>
    <col min="14593" max="14593" width="8.8984375" style="2" customWidth="1"/>
    <col min="14594" max="14602" width="7.09765625" style="2" customWidth="1"/>
    <col min="14603" max="14603" width="6.5" style="2" customWidth="1"/>
    <col min="14604" max="14608" width="7.09765625" style="2" customWidth="1"/>
    <col min="14609" max="14610" width="8.59765625" style="2" customWidth="1"/>
    <col min="14611" max="14848" width="9" style="2"/>
    <col min="14849" max="14849" width="8.8984375" style="2" customWidth="1"/>
    <col min="14850" max="14858" width="7.09765625" style="2" customWidth="1"/>
    <col min="14859" max="14859" width="6.5" style="2" customWidth="1"/>
    <col min="14860" max="14864" width="7.09765625" style="2" customWidth="1"/>
    <col min="14865" max="14866" width="8.59765625" style="2" customWidth="1"/>
    <col min="14867" max="15104" width="9" style="2"/>
    <col min="15105" max="15105" width="8.8984375" style="2" customWidth="1"/>
    <col min="15106" max="15114" width="7.09765625" style="2" customWidth="1"/>
    <col min="15115" max="15115" width="6.5" style="2" customWidth="1"/>
    <col min="15116" max="15120" width="7.09765625" style="2" customWidth="1"/>
    <col min="15121" max="15122" width="8.59765625" style="2" customWidth="1"/>
    <col min="15123" max="15360" width="9" style="2"/>
    <col min="15361" max="15361" width="8.8984375" style="2" customWidth="1"/>
    <col min="15362" max="15370" width="7.09765625" style="2" customWidth="1"/>
    <col min="15371" max="15371" width="6.5" style="2" customWidth="1"/>
    <col min="15372" max="15376" width="7.09765625" style="2" customWidth="1"/>
    <col min="15377" max="15378" width="8.59765625" style="2" customWidth="1"/>
    <col min="15379" max="15616" width="9" style="2"/>
    <col min="15617" max="15617" width="8.8984375" style="2" customWidth="1"/>
    <col min="15618" max="15626" width="7.09765625" style="2" customWidth="1"/>
    <col min="15627" max="15627" width="6.5" style="2" customWidth="1"/>
    <col min="15628" max="15632" width="7.09765625" style="2" customWidth="1"/>
    <col min="15633" max="15634" width="8.59765625" style="2" customWidth="1"/>
    <col min="15635" max="15872" width="9" style="2"/>
    <col min="15873" max="15873" width="8.8984375" style="2" customWidth="1"/>
    <col min="15874" max="15882" width="7.09765625" style="2" customWidth="1"/>
    <col min="15883" max="15883" width="6.5" style="2" customWidth="1"/>
    <col min="15884" max="15888" width="7.09765625" style="2" customWidth="1"/>
    <col min="15889" max="15890" width="8.59765625" style="2" customWidth="1"/>
    <col min="15891" max="16128" width="9" style="2"/>
    <col min="16129" max="16129" width="8.8984375" style="2" customWidth="1"/>
    <col min="16130" max="16138" width="7.09765625" style="2" customWidth="1"/>
    <col min="16139" max="16139" width="6.5" style="2" customWidth="1"/>
    <col min="16140" max="16144" width="7.09765625" style="2" customWidth="1"/>
    <col min="16145" max="16146" width="8.59765625" style="2" customWidth="1"/>
    <col min="16147" max="16384" width="9" style="2"/>
  </cols>
  <sheetData>
    <row r="1" spans="1:16" ht="19.2" x14ac:dyDescent="0.25">
      <c r="A1" s="1" t="s">
        <v>225</v>
      </c>
    </row>
    <row r="2" spans="1:16" x14ac:dyDescent="0.2">
      <c r="O2" s="21"/>
      <c r="P2" s="21" t="s">
        <v>173</v>
      </c>
    </row>
    <row r="3" spans="1:16" x14ac:dyDescent="0.2">
      <c r="A3" s="239" t="s">
        <v>226</v>
      </c>
      <c r="B3" s="241" t="s">
        <v>227</v>
      </c>
      <c r="C3" s="241"/>
      <c r="D3" s="241"/>
      <c r="E3" s="241"/>
      <c r="F3" s="241"/>
      <c r="G3" s="241"/>
      <c r="H3" s="241"/>
      <c r="I3" s="241"/>
      <c r="J3" s="241"/>
      <c r="K3" s="241"/>
      <c r="L3" s="242" t="s">
        <v>228</v>
      </c>
      <c r="M3" s="243"/>
      <c r="N3" s="243"/>
      <c r="O3" s="243"/>
      <c r="P3" s="243"/>
    </row>
    <row r="4" spans="1:16" x14ac:dyDescent="0.2">
      <c r="A4" s="239"/>
      <c r="B4" s="241" t="s">
        <v>229</v>
      </c>
      <c r="C4" s="241" t="s">
        <v>230</v>
      </c>
      <c r="D4" s="241" t="s">
        <v>231</v>
      </c>
      <c r="E4" s="241"/>
      <c r="F4" s="241" t="s">
        <v>232</v>
      </c>
      <c r="G4" s="241"/>
      <c r="H4" s="241" t="s">
        <v>233</v>
      </c>
      <c r="I4" s="241"/>
      <c r="J4" s="241" t="s">
        <v>234</v>
      </c>
      <c r="K4" s="241"/>
      <c r="L4" s="241" t="s">
        <v>235</v>
      </c>
      <c r="M4" s="241" t="s">
        <v>236</v>
      </c>
      <c r="N4" s="241" t="s">
        <v>237</v>
      </c>
      <c r="O4" s="245" t="s">
        <v>238</v>
      </c>
      <c r="P4" s="245" t="s">
        <v>239</v>
      </c>
    </row>
    <row r="5" spans="1:16" ht="19.8" thickBot="1" x14ac:dyDescent="0.25">
      <c r="A5" s="240"/>
      <c r="B5" s="244"/>
      <c r="C5" s="244"/>
      <c r="D5" s="77" t="s">
        <v>240</v>
      </c>
      <c r="E5" s="77" t="s">
        <v>241</v>
      </c>
      <c r="F5" s="78" t="s">
        <v>242</v>
      </c>
      <c r="G5" s="78" t="s">
        <v>243</v>
      </c>
      <c r="H5" s="77" t="s">
        <v>240</v>
      </c>
      <c r="I5" s="77" t="s">
        <v>244</v>
      </c>
      <c r="J5" s="77" t="s">
        <v>245</v>
      </c>
      <c r="K5" s="78" t="s">
        <v>246</v>
      </c>
      <c r="L5" s="244"/>
      <c r="M5" s="244"/>
      <c r="N5" s="244"/>
      <c r="O5" s="246"/>
      <c r="P5" s="246"/>
    </row>
    <row r="6" spans="1:16" ht="13.8" thickTop="1" x14ac:dyDescent="0.2">
      <c r="A6" s="79" t="s">
        <v>175</v>
      </c>
      <c r="B6" s="80">
        <v>187</v>
      </c>
      <c r="C6" s="80">
        <v>365</v>
      </c>
      <c r="D6" s="80">
        <v>60</v>
      </c>
      <c r="E6" s="80">
        <v>304</v>
      </c>
      <c r="F6" s="80">
        <v>71</v>
      </c>
      <c r="G6" s="80">
        <v>3</v>
      </c>
      <c r="H6" s="80">
        <v>10</v>
      </c>
      <c r="I6" s="80">
        <v>34</v>
      </c>
      <c r="J6" s="81" t="s">
        <v>89</v>
      </c>
      <c r="K6" s="80">
        <v>1</v>
      </c>
      <c r="L6" s="80">
        <v>140</v>
      </c>
      <c r="M6" s="80">
        <v>2</v>
      </c>
      <c r="N6" s="80">
        <v>2</v>
      </c>
      <c r="O6" s="80">
        <v>40</v>
      </c>
      <c r="P6" s="80">
        <v>10</v>
      </c>
    </row>
    <row r="7" spans="1:16" x14ac:dyDescent="0.2">
      <c r="A7" s="82">
        <v>17</v>
      </c>
      <c r="B7" s="80">
        <v>207</v>
      </c>
      <c r="C7" s="80">
        <v>394</v>
      </c>
      <c r="D7" s="80">
        <v>63</v>
      </c>
      <c r="E7" s="80">
        <v>310</v>
      </c>
      <c r="F7" s="80">
        <v>78</v>
      </c>
      <c r="G7" s="80">
        <v>7</v>
      </c>
      <c r="H7" s="80">
        <v>11</v>
      </c>
      <c r="I7" s="80">
        <v>46</v>
      </c>
      <c r="J7" s="83">
        <v>1</v>
      </c>
      <c r="K7" s="84">
        <v>1</v>
      </c>
      <c r="L7" s="80">
        <v>295</v>
      </c>
      <c r="M7" s="80">
        <v>5</v>
      </c>
      <c r="N7" s="80">
        <v>3</v>
      </c>
      <c r="O7" s="80">
        <v>42</v>
      </c>
      <c r="P7" s="80">
        <v>9</v>
      </c>
    </row>
    <row r="8" spans="1:16" x14ac:dyDescent="0.2">
      <c r="A8" s="82">
        <v>18</v>
      </c>
      <c r="B8" s="80">
        <v>206</v>
      </c>
      <c r="C8" s="80">
        <v>405</v>
      </c>
      <c r="D8" s="80">
        <v>62</v>
      </c>
      <c r="E8" s="80">
        <v>308</v>
      </c>
      <c r="F8" s="80">
        <v>77</v>
      </c>
      <c r="G8" s="80">
        <v>7</v>
      </c>
      <c r="H8" s="80">
        <v>10</v>
      </c>
      <c r="I8" s="80">
        <v>48</v>
      </c>
      <c r="J8" s="83">
        <v>1</v>
      </c>
      <c r="K8" s="84">
        <v>1</v>
      </c>
      <c r="L8" s="80">
        <v>295</v>
      </c>
      <c r="M8" s="80">
        <v>5</v>
      </c>
      <c r="N8" s="80">
        <v>3</v>
      </c>
      <c r="O8" s="80">
        <v>44</v>
      </c>
      <c r="P8" s="80">
        <v>8</v>
      </c>
    </row>
    <row r="9" spans="1:16" x14ac:dyDescent="0.2">
      <c r="A9" s="82">
        <v>19</v>
      </c>
      <c r="B9" s="80">
        <v>203</v>
      </c>
      <c r="C9" s="80">
        <v>400</v>
      </c>
      <c r="D9" s="80">
        <v>62</v>
      </c>
      <c r="E9" s="80">
        <v>310</v>
      </c>
      <c r="F9" s="80">
        <v>77</v>
      </c>
      <c r="G9" s="80">
        <v>7</v>
      </c>
      <c r="H9" s="80">
        <v>9</v>
      </c>
      <c r="I9" s="80">
        <v>48</v>
      </c>
      <c r="J9" s="83">
        <v>1</v>
      </c>
      <c r="K9" s="84">
        <v>1</v>
      </c>
      <c r="L9" s="80">
        <v>295</v>
      </c>
      <c r="M9" s="80">
        <v>5</v>
      </c>
      <c r="N9" s="80">
        <v>3</v>
      </c>
      <c r="O9" s="80">
        <v>46</v>
      </c>
      <c r="P9" s="80">
        <v>8</v>
      </c>
    </row>
    <row r="10" spans="1:16" x14ac:dyDescent="0.2">
      <c r="A10" s="82">
        <v>20</v>
      </c>
      <c r="B10" s="80">
        <v>204</v>
      </c>
      <c r="C10" s="80">
        <v>399</v>
      </c>
      <c r="D10" s="80">
        <v>62</v>
      </c>
      <c r="E10" s="80">
        <v>309</v>
      </c>
      <c r="F10" s="80">
        <v>77</v>
      </c>
      <c r="G10" s="80">
        <v>7</v>
      </c>
      <c r="H10" s="80">
        <v>9</v>
      </c>
      <c r="I10" s="80">
        <v>49</v>
      </c>
      <c r="J10" s="83">
        <v>1</v>
      </c>
      <c r="K10" s="84">
        <v>1</v>
      </c>
      <c r="L10" s="80">
        <v>295</v>
      </c>
      <c r="M10" s="80">
        <v>5</v>
      </c>
      <c r="N10" s="80">
        <v>3</v>
      </c>
      <c r="O10" s="80">
        <v>45</v>
      </c>
      <c r="P10" s="80">
        <v>7</v>
      </c>
    </row>
    <row r="11" spans="1:16" x14ac:dyDescent="0.2">
      <c r="A11" s="82">
        <v>21</v>
      </c>
      <c r="B11" s="80">
        <v>202</v>
      </c>
      <c r="C11" s="80">
        <v>406</v>
      </c>
      <c r="D11" s="80">
        <v>61</v>
      </c>
      <c r="E11" s="80">
        <v>272</v>
      </c>
      <c r="F11" s="80">
        <v>75</v>
      </c>
      <c r="G11" s="80">
        <v>7</v>
      </c>
      <c r="H11" s="80">
        <v>9</v>
      </c>
      <c r="I11" s="80">
        <v>49</v>
      </c>
      <c r="J11" s="83">
        <v>1</v>
      </c>
      <c r="K11" s="84">
        <v>1</v>
      </c>
      <c r="L11" s="80">
        <v>295</v>
      </c>
      <c r="M11" s="80">
        <v>5</v>
      </c>
      <c r="N11" s="80">
        <v>3</v>
      </c>
      <c r="O11" s="80">
        <v>48</v>
      </c>
      <c r="P11" s="80">
        <v>6</v>
      </c>
    </row>
    <row r="12" spans="1:16" x14ac:dyDescent="0.2">
      <c r="A12" s="82">
        <v>22</v>
      </c>
      <c r="B12" s="80">
        <v>190</v>
      </c>
      <c r="C12" s="80">
        <v>380</v>
      </c>
      <c r="D12" s="80">
        <v>51</v>
      </c>
      <c r="E12" s="80">
        <v>147</v>
      </c>
      <c r="F12" s="80">
        <v>71</v>
      </c>
      <c r="G12" s="80">
        <v>5</v>
      </c>
      <c r="H12" s="80">
        <v>9</v>
      </c>
      <c r="I12" s="80">
        <v>45</v>
      </c>
      <c r="J12" s="83">
        <v>1</v>
      </c>
      <c r="K12" s="84">
        <v>1</v>
      </c>
      <c r="L12" s="80">
        <v>295</v>
      </c>
      <c r="M12" s="80">
        <v>4</v>
      </c>
      <c r="N12" s="80">
        <v>3</v>
      </c>
      <c r="O12" s="80">
        <v>48</v>
      </c>
      <c r="P12" s="80">
        <v>6</v>
      </c>
    </row>
    <row r="13" spans="1:16" x14ac:dyDescent="0.2">
      <c r="A13" s="82">
        <v>23</v>
      </c>
      <c r="B13" s="80">
        <v>189</v>
      </c>
      <c r="C13" s="80">
        <v>389</v>
      </c>
      <c r="D13" s="80">
        <v>51</v>
      </c>
      <c r="E13" s="80">
        <v>144</v>
      </c>
      <c r="F13" s="80">
        <v>69</v>
      </c>
      <c r="G13" s="80">
        <v>5</v>
      </c>
      <c r="H13" s="80">
        <v>9</v>
      </c>
      <c r="I13" s="80">
        <v>49</v>
      </c>
      <c r="J13" s="83">
        <v>1</v>
      </c>
      <c r="K13" s="84">
        <v>1</v>
      </c>
      <c r="L13" s="80">
        <v>295</v>
      </c>
      <c r="M13" s="80">
        <v>4</v>
      </c>
      <c r="N13" s="80">
        <v>3</v>
      </c>
      <c r="O13" s="80">
        <v>48</v>
      </c>
      <c r="P13" s="80">
        <v>6</v>
      </c>
    </row>
    <row r="14" spans="1:16" x14ac:dyDescent="0.2">
      <c r="A14" s="82">
        <v>24</v>
      </c>
      <c r="B14" s="80">
        <v>186</v>
      </c>
      <c r="C14" s="80">
        <v>391</v>
      </c>
      <c r="D14" s="80">
        <v>51</v>
      </c>
      <c r="E14" s="80">
        <v>144</v>
      </c>
      <c r="F14" s="80">
        <v>67</v>
      </c>
      <c r="G14" s="80">
        <v>6</v>
      </c>
      <c r="H14" s="80">
        <v>8</v>
      </c>
      <c r="I14" s="80">
        <v>55</v>
      </c>
      <c r="J14" s="83">
        <v>1</v>
      </c>
      <c r="K14" s="84">
        <v>1</v>
      </c>
      <c r="L14" s="80">
        <v>295</v>
      </c>
      <c r="M14" s="80">
        <v>4</v>
      </c>
      <c r="N14" s="80">
        <v>3</v>
      </c>
      <c r="O14" s="80">
        <v>48</v>
      </c>
      <c r="P14" s="80">
        <v>6</v>
      </c>
    </row>
    <row r="15" spans="1:16" x14ac:dyDescent="0.2">
      <c r="A15" s="82">
        <v>25</v>
      </c>
      <c r="B15" s="80">
        <v>183</v>
      </c>
      <c r="C15" s="80">
        <v>396</v>
      </c>
      <c r="D15" s="80">
        <v>46</v>
      </c>
      <c r="E15" s="80">
        <v>146</v>
      </c>
      <c r="F15" s="80">
        <v>67</v>
      </c>
      <c r="G15" s="80">
        <v>6</v>
      </c>
      <c r="H15" s="80">
        <v>7</v>
      </c>
      <c r="I15" s="80">
        <v>58</v>
      </c>
      <c r="J15" s="83">
        <v>1</v>
      </c>
      <c r="K15" s="84">
        <v>1</v>
      </c>
      <c r="L15" s="80">
        <v>295</v>
      </c>
      <c r="M15" s="80">
        <v>4</v>
      </c>
      <c r="N15" s="80">
        <v>4</v>
      </c>
      <c r="O15" s="80">
        <v>48</v>
      </c>
      <c r="P15" s="80">
        <v>6</v>
      </c>
    </row>
    <row r="16" spans="1:16" x14ac:dyDescent="0.2">
      <c r="A16" s="82">
        <v>26</v>
      </c>
      <c r="B16" s="85">
        <v>180</v>
      </c>
      <c r="C16" s="80">
        <v>395</v>
      </c>
      <c r="D16" s="80">
        <v>42</v>
      </c>
      <c r="E16" s="80">
        <v>146</v>
      </c>
      <c r="F16" s="80">
        <v>67</v>
      </c>
      <c r="G16" s="80">
        <v>5</v>
      </c>
      <c r="H16" s="80">
        <v>7</v>
      </c>
      <c r="I16" s="80">
        <v>58</v>
      </c>
      <c r="J16" s="83">
        <v>1</v>
      </c>
      <c r="K16" s="84">
        <v>1</v>
      </c>
      <c r="L16" s="80">
        <v>295</v>
      </c>
      <c r="M16" s="80">
        <v>4</v>
      </c>
      <c r="N16" s="80">
        <v>4</v>
      </c>
      <c r="O16" s="80">
        <v>48</v>
      </c>
      <c r="P16" s="80">
        <v>7</v>
      </c>
    </row>
    <row r="17" spans="1:16" x14ac:dyDescent="0.2">
      <c r="A17" s="82">
        <v>27</v>
      </c>
      <c r="B17" s="86">
        <v>182</v>
      </c>
      <c r="C17" s="84">
        <v>399</v>
      </c>
      <c r="D17" s="84">
        <v>41</v>
      </c>
      <c r="E17" s="84">
        <v>124</v>
      </c>
      <c r="F17" s="84">
        <v>66</v>
      </c>
      <c r="G17" s="84">
        <v>4</v>
      </c>
      <c r="H17" s="84">
        <v>6</v>
      </c>
      <c r="I17" s="84">
        <v>36</v>
      </c>
      <c r="J17" s="87">
        <v>1</v>
      </c>
      <c r="K17" s="84">
        <v>1</v>
      </c>
      <c r="L17" s="80">
        <v>295</v>
      </c>
      <c r="M17" s="80">
        <v>4</v>
      </c>
      <c r="N17" s="80">
        <v>4</v>
      </c>
      <c r="O17" s="84">
        <v>47</v>
      </c>
      <c r="P17" s="80">
        <v>7</v>
      </c>
    </row>
    <row r="18" spans="1:16" x14ac:dyDescent="0.2">
      <c r="A18" s="82">
        <v>28</v>
      </c>
      <c r="B18" s="86">
        <v>179</v>
      </c>
      <c r="C18" s="84">
        <v>408</v>
      </c>
      <c r="D18" s="84">
        <v>38</v>
      </c>
      <c r="E18" s="84">
        <v>124</v>
      </c>
      <c r="F18" s="84">
        <v>65</v>
      </c>
      <c r="G18" s="84">
        <v>4</v>
      </c>
      <c r="H18" s="84">
        <v>5</v>
      </c>
      <c r="I18" s="84">
        <v>36</v>
      </c>
      <c r="J18" s="238">
        <v>2</v>
      </c>
      <c r="K18" s="238"/>
      <c r="L18" s="84">
        <v>650</v>
      </c>
      <c r="M18" s="84">
        <v>3</v>
      </c>
      <c r="N18" s="84">
        <v>4</v>
      </c>
      <c r="O18" s="84">
        <v>44</v>
      </c>
      <c r="P18" s="84">
        <v>7</v>
      </c>
    </row>
    <row r="19" spans="1:16" x14ac:dyDescent="0.2">
      <c r="A19" s="82">
        <v>29</v>
      </c>
      <c r="B19" s="86">
        <v>177</v>
      </c>
      <c r="C19" s="84">
        <v>417</v>
      </c>
      <c r="D19" s="84">
        <v>33</v>
      </c>
      <c r="E19" s="84">
        <v>113</v>
      </c>
      <c r="F19" s="84">
        <v>67</v>
      </c>
      <c r="G19" s="84">
        <v>4</v>
      </c>
      <c r="H19" s="84">
        <v>3</v>
      </c>
      <c r="I19" s="84">
        <v>36</v>
      </c>
      <c r="J19" s="238">
        <v>2</v>
      </c>
      <c r="K19" s="238"/>
      <c r="L19" s="84">
        <v>652</v>
      </c>
      <c r="M19" s="84">
        <v>3</v>
      </c>
      <c r="N19" s="84">
        <v>5</v>
      </c>
      <c r="O19" s="84">
        <v>45</v>
      </c>
      <c r="P19" s="84">
        <v>7</v>
      </c>
    </row>
    <row r="20" spans="1:16" x14ac:dyDescent="0.2">
      <c r="A20" s="82">
        <v>30</v>
      </c>
      <c r="B20" s="86">
        <v>175</v>
      </c>
      <c r="C20" s="84">
        <v>428</v>
      </c>
      <c r="D20" s="84">
        <v>31</v>
      </c>
      <c r="E20" s="84">
        <v>109</v>
      </c>
      <c r="F20" s="84">
        <v>63</v>
      </c>
      <c r="G20" s="84">
        <v>4</v>
      </c>
      <c r="H20" s="84">
        <v>3</v>
      </c>
      <c r="I20" s="84">
        <v>36</v>
      </c>
      <c r="J20" s="238">
        <v>2</v>
      </c>
      <c r="K20" s="238"/>
      <c r="L20" s="84">
        <v>652</v>
      </c>
      <c r="M20" s="84">
        <v>3</v>
      </c>
      <c r="N20" s="84">
        <v>6</v>
      </c>
      <c r="O20" s="84">
        <v>45</v>
      </c>
      <c r="P20" s="84">
        <v>7</v>
      </c>
    </row>
    <row r="21" spans="1:16" x14ac:dyDescent="0.2">
      <c r="A21" s="82" t="s">
        <v>247</v>
      </c>
      <c r="B21" s="86">
        <v>173</v>
      </c>
      <c r="C21" s="84">
        <v>433</v>
      </c>
      <c r="D21" s="84">
        <v>32</v>
      </c>
      <c r="E21" s="84">
        <v>108</v>
      </c>
      <c r="F21" s="84">
        <v>62</v>
      </c>
      <c r="G21" s="84">
        <v>4</v>
      </c>
      <c r="H21" s="84">
        <v>3</v>
      </c>
      <c r="I21" s="84">
        <v>36</v>
      </c>
      <c r="J21" s="238">
        <v>2</v>
      </c>
      <c r="K21" s="238"/>
      <c r="L21" s="84">
        <v>652</v>
      </c>
      <c r="M21" s="84">
        <v>3</v>
      </c>
      <c r="N21" s="84">
        <v>8</v>
      </c>
      <c r="O21" s="84">
        <v>46</v>
      </c>
      <c r="P21" s="84">
        <v>7</v>
      </c>
    </row>
    <row r="22" spans="1:16" x14ac:dyDescent="0.2">
      <c r="A22" s="82">
        <v>2</v>
      </c>
      <c r="B22" s="86">
        <v>174</v>
      </c>
      <c r="C22" s="84">
        <v>438</v>
      </c>
      <c r="D22" s="84">
        <v>32</v>
      </c>
      <c r="E22" s="84">
        <v>107</v>
      </c>
      <c r="F22" s="84">
        <v>60</v>
      </c>
      <c r="G22" s="84">
        <v>4</v>
      </c>
      <c r="H22" s="84">
        <v>3</v>
      </c>
      <c r="I22" s="84">
        <v>35</v>
      </c>
      <c r="J22" s="238">
        <v>2</v>
      </c>
      <c r="K22" s="238"/>
      <c r="L22" s="84">
        <v>654</v>
      </c>
      <c r="M22" s="84">
        <v>3</v>
      </c>
      <c r="N22" s="84">
        <v>8</v>
      </c>
      <c r="O22" s="84">
        <v>45</v>
      </c>
      <c r="P22" s="84">
        <v>7</v>
      </c>
    </row>
    <row r="23" spans="1:16" x14ac:dyDescent="0.2">
      <c r="A23" s="82">
        <v>3</v>
      </c>
      <c r="B23" s="86">
        <v>173</v>
      </c>
      <c r="C23" s="84">
        <v>453</v>
      </c>
      <c r="D23" s="84">
        <v>31</v>
      </c>
      <c r="E23" s="84">
        <v>97</v>
      </c>
      <c r="F23" s="84">
        <v>60</v>
      </c>
      <c r="G23" s="84">
        <v>4</v>
      </c>
      <c r="H23" s="84">
        <v>3</v>
      </c>
      <c r="I23" s="84">
        <v>35</v>
      </c>
      <c r="J23" s="238">
        <v>2</v>
      </c>
      <c r="K23" s="238"/>
      <c r="L23" s="84">
        <v>655</v>
      </c>
      <c r="M23" s="84">
        <v>3</v>
      </c>
      <c r="N23" s="84">
        <v>11</v>
      </c>
      <c r="O23" s="84">
        <v>45</v>
      </c>
      <c r="P23" s="84">
        <v>7</v>
      </c>
    </row>
    <row r="24" spans="1:16" x14ac:dyDescent="0.2">
      <c r="A24" s="82">
        <v>4</v>
      </c>
      <c r="B24" s="86">
        <v>170</v>
      </c>
      <c r="C24" s="84">
        <v>463</v>
      </c>
      <c r="D24" s="84">
        <v>32</v>
      </c>
      <c r="E24" s="84">
        <v>95</v>
      </c>
      <c r="F24" s="84">
        <v>60</v>
      </c>
      <c r="G24" s="84">
        <v>4</v>
      </c>
      <c r="H24" s="84">
        <v>3</v>
      </c>
      <c r="I24" s="84">
        <v>36</v>
      </c>
      <c r="J24" s="238">
        <v>2</v>
      </c>
      <c r="K24" s="238"/>
      <c r="L24" s="84">
        <v>654</v>
      </c>
      <c r="M24" s="84">
        <v>3</v>
      </c>
      <c r="N24" s="84">
        <v>11</v>
      </c>
      <c r="O24" s="84">
        <v>47</v>
      </c>
      <c r="P24" s="84">
        <v>7</v>
      </c>
    </row>
    <row r="25" spans="1:16" x14ac:dyDescent="0.2">
      <c r="A25" s="88">
        <v>5</v>
      </c>
      <c r="B25" s="89">
        <v>170</v>
      </c>
      <c r="C25" s="90">
        <v>468</v>
      </c>
      <c r="D25" s="90">
        <v>31</v>
      </c>
      <c r="E25" s="90">
        <v>94</v>
      </c>
      <c r="F25" s="90">
        <v>60</v>
      </c>
      <c r="G25" s="90">
        <v>4</v>
      </c>
      <c r="H25" s="90">
        <v>2</v>
      </c>
      <c r="I25" s="90">
        <v>39</v>
      </c>
      <c r="J25" s="237">
        <v>2</v>
      </c>
      <c r="K25" s="237"/>
      <c r="L25" s="90">
        <v>654</v>
      </c>
      <c r="M25" s="90">
        <v>3</v>
      </c>
      <c r="N25" s="90">
        <v>11</v>
      </c>
      <c r="O25" s="90">
        <v>46</v>
      </c>
      <c r="P25" s="90">
        <v>7</v>
      </c>
    </row>
    <row r="26" spans="1:16" x14ac:dyDescent="0.2">
      <c r="A26" s="2" t="s">
        <v>224</v>
      </c>
      <c r="O26" s="21"/>
      <c r="P26" s="21" t="s">
        <v>341</v>
      </c>
    </row>
  </sheetData>
  <mergeCells count="22">
    <mergeCell ref="J22:K22"/>
    <mergeCell ref="M4:M5"/>
    <mergeCell ref="J18:K18"/>
    <mergeCell ref="J19:K19"/>
    <mergeCell ref="J20:K20"/>
    <mergeCell ref="J21:K21"/>
    <mergeCell ref="J25:K25"/>
    <mergeCell ref="J24:K24"/>
    <mergeCell ref="A3:A5"/>
    <mergeCell ref="B3:K3"/>
    <mergeCell ref="L3:P3"/>
    <mergeCell ref="B4:B5"/>
    <mergeCell ref="C4:C5"/>
    <mergeCell ref="D4:E4"/>
    <mergeCell ref="F4:G4"/>
    <mergeCell ref="H4:I4"/>
    <mergeCell ref="J4:K4"/>
    <mergeCell ref="L4:L5"/>
    <mergeCell ref="N4:N5"/>
    <mergeCell ref="O4:O5"/>
    <mergeCell ref="P4:P5"/>
    <mergeCell ref="J23:K23"/>
  </mergeCells>
  <phoneticPr fontId="1"/>
  <printOptions horizontalCentered="1"/>
  <pageMargins left="0.70866141732283472" right="0.19685039370078741" top="0.74803149606299213" bottom="0.74803149606299213" header="0.31496062992125984" footer="0.31496062992125984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15-1</vt:lpstr>
      <vt:lpstr>15-2</vt:lpstr>
      <vt:lpstr>15-3</vt:lpstr>
      <vt:lpstr>15-4</vt:lpstr>
      <vt:lpstr>15-5</vt:lpstr>
      <vt:lpstr>15-6</vt:lpstr>
      <vt:lpstr>15-7</vt:lpstr>
      <vt:lpstr>15-8</vt:lpstr>
      <vt:lpstr>15-9</vt:lpstr>
      <vt:lpstr>15-10</vt:lpstr>
      <vt:lpstr>15-11</vt:lpstr>
      <vt:lpstr>15-12</vt:lpstr>
      <vt:lpstr>15-13</vt:lpstr>
      <vt:lpstr>'15-1'!Print_Area</vt:lpstr>
      <vt:lpstr>'15-13'!Print_Area</vt:lpstr>
      <vt:lpstr>'15-3'!Print_Area</vt:lpstr>
      <vt:lpstr>'15-8'!Print_Area</vt:lpstr>
      <vt:lpstr>'15-13'!Print_Titles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2026-03-16T10:24:26Z</cp:lastPrinted>
  <dcterms:created xsi:type="dcterms:W3CDTF">2024-02-14T01:13:50Z</dcterms:created>
  <dcterms:modified xsi:type="dcterms:W3CDTF">2026-03-25T04:51:23Z</dcterms:modified>
</cp:coreProperties>
</file>