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平成27年度以前 所属共有\050_統計調査G\05　市勢要覧 ・ 統計書 ・ ミニデータ\令和7年度\02 統計書\大垣市統計書（令和7年度版）upload用\"/>
    </mc:Choice>
  </mc:AlternateContent>
  <xr:revisionPtr revIDLastSave="0" documentId="13_ncr:1_{9E59A8F2-8F05-48E2-AA03-D6DACC27AA63}" xr6:coauthVersionLast="47" xr6:coauthVersionMax="47" xr10:uidLastSave="{00000000-0000-0000-0000-000000000000}"/>
  <bookViews>
    <workbookView xWindow="-108" yWindow="-108" windowWidth="23256" windowHeight="12456" xr2:uid="{30FEF728-A27B-4F80-8432-6D3BE5DB9B56}"/>
  </bookViews>
  <sheets>
    <sheet name="17-1" sheetId="2" r:id="rId1"/>
    <sheet name="17-2" sheetId="3" r:id="rId2"/>
    <sheet name="17-3" sheetId="4" r:id="rId3"/>
    <sheet name="17-4" sheetId="5" r:id="rId4"/>
    <sheet name="17-5" sheetId="6" r:id="rId5"/>
    <sheet name="17-6" sheetId="7" r:id="rId6"/>
  </sheets>
  <definedNames>
    <definedName name="_xlnm.Print_Area" localSheetId="0">'17-1'!$A$1:$F$48</definedName>
    <definedName name="_xlnm.Print_Area" localSheetId="1">'17-2'!$A$1:$F$48</definedName>
    <definedName name="_xlnm.Print_Area" localSheetId="2">'17-3'!$A$1:$S$24</definedName>
    <definedName name="_xlnm.Print_Area" localSheetId="3">'17-4'!$A$1:$I$27</definedName>
    <definedName name="_xlnm.Print_Area" localSheetId="4">'17-5'!$A$1:$N$27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7" l="1"/>
  <c r="C19" i="7"/>
  <c r="B19" i="7"/>
  <c r="D18" i="7"/>
  <c r="C18" i="7"/>
  <c r="B18" i="7"/>
  <c r="N20" i="6" l="1"/>
  <c r="M20" i="6"/>
  <c r="B20" i="6" s="1"/>
  <c r="L20" i="6"/>
  <c r="K20" i="6"/>
  <c r="I20" i="6"/>
  <c r="H20" i="6"/>
  <c r="G20" i="6"/>
  <c r="F20" i="6"/>
  <c r="E20" i="6"/>
  <c r="N19" i="6"/>
  <c r="M19" i="6"/>
  <c r="L19" i="6"/>
  <c r="K19" i="6"/>
  <c r="I19" i="6"/>
  <c r="G19" i="6"/>
  <c r="F19" i="6"/>
  <c r="E19" i="6"/>
  <c r="B19" i="6" l="1"/>
</calcChain>
</file>

<file path=xl/sharedStrings.xml><?xml version="1.0" encoding="utf-8"?>
<sst xmlns="http://schemas.openxmlformats.org/spreadsheetml/2006/main" count="659" uniqueCount="158">
  <si>
    <t>17-1　民事事件の件数</t>
    <rPh sb="5" eb="9">
      <t>ミンジジケン</t>
    </rPh>
    <rPh sb="10" eb="12">
      <t>ケンスウ</t>
    </rPh>
    <phoneticPr fontId="4"/>
  </si>
  <si>
    <t>(単位：件)</t>
    <rPh sb="1" eb="3">
      <t>タンイ</t>
    </rPh>
    <rPh sb="4" eb="5">
      <t>ケン</t>
    </rPh>
    <phoneticPr fontId="4"/>
  </si>
  <si>
    <t>年次･区分</t>
    <rPh sb="0" eb="2">
      <t>ネンジ</t>
    </rPh>
    <rPh sb="3" eb="5">
      <t>クブン</t>
    </rPh>
    <phoneticPr fontId="4"/>
  </si>
  <si>
    <t>受　　　　　　　理</t>
    <rPh sb="0" eb="1">
      <t>ウケ</t>
    </rPh>
    <rPh sb="8" eb="9">
      <t>リ</t>
    </rPh>
    <phoneticPr fontId="4"/>
  </si>
  <si>
    <t>既　済</t>
    <rPh sb="0" eb="1">
      <t>キ</t>
    </rPh>
    <rPh sb="2" eb="3">
      <t>スミ</t>
    </rPh>
    <phoneticPr fontId="4"/>
  </si>
  <si>
    <t>未　済</t>
    <rPh sb="0" eb="1">
      <t>ミ</t>
    </rPh>
    <rPh sb="2" eb="3">
      <t>スミ</t>
    </rPh>
    <phoneticPr fontId="4"/>
  </si>
  <si>
    <t>旧　受</t>
    <rPh sb="0" eb="1">
      <t>キュウ</t>
    </rPh>
    <rPh sb="2" eb="3">
      <t>ジュ</t>
    </rPh>
    <phoneticPr fontId="4"/>
  </si>
  <si>
    <t>新　受</t>
    <rPh sb="0" eb="1">
      <t>シン</t>
    </rPh>
    <rPh sb="2" eb="3">
      <t>ジュ</t>
    </rPh>
    <phoneticPr fontId="4"/>
  </si>
  <si>
    <t>計</t>
    <rPh sb="0" eb="1">
      <t>ケイ</t>
    </rPh>
    <phoneticPr fontId="4"/>
  </si>
  <si>
    <t>《 岐阜地方裁判所大垣支部 》</t>
    <rPh sb="2" eb="4">
      <t>ギフ</t>
    </rPh>
    <rPh sb="4" eb="6">
      <t>チホウ</t>
    </rPh>
    <rPh sb="6" eb="9">
      <t>サイバンショ</t>
    </rPh>
    <rPh sb="9" eb="11">
      <t>オオガキ</t>
    </rPh>
    <rPh sb="11" eb="13">
      <t>シブ</t>
    </rPh>
    <phoneticPr fontId="4"/>
  </si>
  <si>
    <t>平成16年</t>
    <rPh sb="0" eb="2">
      <t>ヘイセイ</t>
    </rPh>
    <rPh sb="4" eb="5">
      <t>ネン</t>
    </rPh>
    <phoneticPr fontId="4"/>
  </si>
  <si>
    <t>　17</t>
  </si>
  <si>
    <t>　18</t>
  </si>
  <si>
    <t xml:space="preserve">  19</t>
    <phoneticPr fontId="4"/>
  </si>
  <si>
    <t xml:space="preserve">  20</t>
    <phoneticPr fontId="4"/>
  </si>
  <si>
    <t xml:space="preserve">  21</t>
  </si>
  <si>
    <t xml:space="preserve">  22</t>
    <phoneticPr fontId="4"/>
  </si>
  <si>
    <t xml:space="preserve">  23</t>
  </si>
  <si>
    <t xml:space="preserve">  24</t>
  </si>
  <si>
    <t xml:space="preserve">  25</t>
  </si>
  <si>
    <t xml:space="preserve">  26</t>
  </si>
  <si>
    <t xml:space="preserve">  27</t>
  </si>
  <si>
    <t xml:space="preserve">  28</t>
  </si>
  <si>
    <t xml:space="preserve">  29</t>
  </si>
  <si>
    <t xml:space="preserve">  30</t>
  </si>
  <si>
    <t>令和元年</t>
    <rPh sb="0" eb="1">
      <t>レイワ</t>
    </rPh>
    <rPh sb="1" eb="3">
      <t>ガンネン</t>
    </rPh>
    <phoneticPr fontId="4"/>
  </si>
  <si>
    <t xml:space="preserve">   2</t>
    <phoneticPr fontId="4"/>
  </si>
  <si>
    <t xml:space="preserve">   3</t>
  </si>
  <si>
    <t xml:space="preserve">   4</t>
  </si>
  <si>
    <t>《 大垣簡易裁判所 》</t>
    <rPh sb="2" eb="4">
      <t>オオガキ</t>
    </rPh>
    <rPh sb="4" eb="6">
      <t>カンイ</t>
    </rPh>
    <rPh sb="6" eb="8">
      <t>サイバン</t>
    </rPh>
    <rPh sb="8" eb="9">
      <t>ショ</t>
    </rPh>
    <phoneticPr fontId="4"/>
  </si>
  <si>
    <t xml:space="preserve">  22</t>
  </si>
  <si>
    <t>17-2　刑事事件の件数</t>
    <rPh sb="5" eb="9">
      <t>ケイジジケン</t>
    </rPh>
    <rPh sb="10" eb="12">
      <t>ケンスウ</t>
    </rPh>
    <phoneticPr fontId="4"/>
  </si>
  <si>
    <t>受　　　　　　理</t>
    <rPh sb="0" eb="1">
      <t>ウケ</t>
    </rPh>
    <rPh sb="7" eb="8">
      <t>リ</t>
    </rPh>
    <phoneticPr fontId="4"/>
  </si>
  <si>
    <t>旧　受</t>
    <rPh sb="0" eb="1">
      <t>キュウ</t>
    </rPh>
    <rPh sb="2" eb="3">
      <t>ウケ</t>
    </rPh>
    <phoneticPr fontId="4"/>
  </si>
  <si>
    <t>新　受</t>
    <rPh sb="0" eb="1">
      <t>シン</t>
    </rPh>
    <rPh sb="2" eb="3">
      <t>ウケ</t>
    </rPh>
    <phoneticPr fontId="4"/>
  </si>
  <si>
    <t>《 岐阜地方裁判所大垣支部 》</t>
    <rPh sb="2" eb="3">
      <t>チマタ</t>
    </rPh>
    <rPh sb="3" eb="4">
      <t>オカ</t>
    </rPh>
    <rPh sb="4" eb="5">
      <t>チ</t>
    </rPh>
    <rPh sb="5" eb="6">
      <t>カタ</t>
    </rPh>
    <rPh sb="6" eb="7">
      <t>サバ</t>
    </rPh>
    <rPh sb="7" eb="8">
      <t>ハン</t>
    </rPh>
    <rPh sb="8" eb="9">
      <t>トコロ</t>
    </rPh>
    <rPh sb="9" eb="10">
      <t>ダイ</t>
    </rPh>
    <rPh sb="10" eb="11">
      <t>カキ</t>
    </rPh>
    <rPh sb="11" eb="12">
      <t>ササ</t>
    </rPh>
    <rPh sb="12" eb="13">
      <t>ブ</t>
    </rPh>
    <phoneticPr fontId="4"/>
  </si>
  <si>
    <t xml:space="preserve">  17</t>
  </si>
  <si>
    <t xml:space="preserve">  18</t>
  </si>
  <si>
    <t>《 大垣簡易裁判所 》</t>
    <rPh sb="2" eb="3">
      <t>ダイ</t>
    </rPh>
    <rPh sb="3" eb="4">
      <t>カキ</t>
    </rPh>
    <rPh sb="4" eb="5">
      <t>カン</t>
    </rPh>
    <rPh sb="5" eb="6">
      <t>エキ</t>
    </rPh>
    <rPh sb="6" eb="7">
      <t>サバ</t>
    </rPh>
    <rPh sb="7" eb="8">
      <t>ハン</t>
    </rPh>
    <rPh sb="8" eb="9">
      <t>ジョ</t>
    </rPh>
    <phoneticPr fontId="4"/>
  </si>
  <si>
    <t>17-3  刑法犯発生件数</t>
    <rPh sb="6" eb="9">
      <t>ケイホウハン</t>
    </rPh>
    <rPh sb="9" eb="11">
      <t>ハッセイ</t>
    </rPh>
    <rPh sb="11" eb="13">
      <t>ケンスウ</t>
    </rPh>
    <phoneticPr fontId="4"/>
  </si>
  <si>
    <t>年　　次</t>
    <rPh sb="0" eb="1">
      <t>トシ</t>
    </rPh>
    <rPh sb="3" eb="4">
      <t>ツギ</t>
    </rPh>
    <phoneticPr fontId="4"/>
  </si>
  <si>
    <t>総　計</t>
    <rPh sb="0" eb="1">
      <t>フサ</t>
    </rPh>
    <rPh sb="2" eb="3">
      <t>ケイ</t>
    </rPh>
    <phoneticPr fontId="4"/>
  </si>
  <si>
    <t>凶悪犯</t>
    <rPh sb="0" eb="3">
      <t>キョウアクハン</t>
    </rPh>
    <phoneticPr fontId="4"/>
  </si>
  <si>
    <t>粗暴犯</t>
    <rPh sb="0" eb="2">
      <t>ソボウ</t>
    </rPh>
    <rPh sb="2" eb="3">
      <t>ハン</t>
    </rPh>
    <phoneticPr fontId="4"/>
  </si>
  <si>
    <t>窃盗犯</t>
    <rPh sb="0" eb="3">
      <t>セットウハン</t>
    </rPh>
    <phoneticPr fontId="4"/>
  </si>
  <si>
    <t>知能犯</t>
    <rPh sb="0" eb="3">
      <t>チノウハン</t>
    </rPh>
    <phoneticPr fontId="4"/>
  </si>
  <si>
    <t>風俗犯</t>
    <rPh sb="0" eb="2">
      <t>フウゾク</t>
    </rPh>
    <rPh sb="2" eb="3">
      <t>ハン</t>
    </rPh>
    <phoneticPr fontId="4"/>
  </si>
  <si>
    <t>その他</t>
    <rPh sb="0" eb="3">
      <t>ソノタ</t>
    </rPh>
    <phoneticPr fontId="4"/>
  </si>
  <si>
    <t>犯罪率          (人口千人対)</t>
    <rPh sb="0" eb="3">
      <t>ハンザイリツ</t>
    </rPh>
    <rPh sb="14" eb="16">
      <t>ジンコウ</t>
    </rPh>
    <rPh sb="16" eb="17">
      <t>セン</t>
    </rPh>
    <rPh sb="17" eb="18">
      <t>ニン</t>
    </rPh>
    <rPh sb="18" eb="19">
      <t>タイ</t>
    </rPh>
    <phoneticPr fontId="4"/>
  </si>
  <si>
    <t>事務所荒し</t>
    <rPh sb="0" eb="3">
      <t>ジムショ</t>
    </rPh>
    <rPh sb="3" eb="4">
      <t>アラ</t>
    </rPh>
    <phoneticPr fontId="4"/>
  </si>
  <si>
    <t>空き巣</t>
    <rPh sb="0" eb="3">
      <t>アキス</t>
    </rPh>
    <phoneticPr fontId="4"/>
  </si>
  <si>
    <t>忍込み</t>
    <rPh sb="0" eb="1">
      <t>ニン</t>
    </rPh>
    <rPh sb="1" eb="2">
      <t>コ</t>
    </rPh>
    <phoneticPr fontId="4"/>
  </si>
  <si>
    <t>自動車盗</t>
    <rPh sb="0" eb="3">
      <t>ジドウシャ</t>
    </rPh>
    <rPh sb="3" eb="4">
      <t>トウ</t>
    </rPh>
    <phoneticPr fontId="4"/>
  </si>
  <si>
    <t>オート
バイ盗</t>
    <rPh sb="6" eb="7">
      <t>ト</t>
    </rPh>
    <phoneticPr fontId="4"/>
  </si>
  <si>
    <t>自転車盗</t>
    <rPh sb="0" eb="3">
      <t>ジテンシャ</t>
    </rPh>
    <rPh sb="3" eb="4">
      <t>トウ</t>
    </rPh>
    <phoneticPr fontId="4"/>
  </si>
  <si>
    <t>車上ねらい</t>
    <rPh sb="0" eb="2">
      <t>シャジョウ</t>
    </rPh>
    <phoneticPr fontId="4"/>
  </si>
  <si>
    <t>万引き</t>
    <rPh sb="0" eb="2">
      <t>マンビ</t>
    </rPh>
    <phoneticPr fontId="4"/>
  </si>
  <si>
    <t>出店荒し</t>
    <rPh sb="0" eb="2">
      <t>シュッテン</t>
    </rPh>
    <rPh sb="2" eb="3">
      <t>アラ</t>
    </rPh>
    <phoneticPr fontId="4"/>
  </si>
  <si>
    <t>平成18年</t>
    <rPh sb="0" eb="2">
      <t>ヘイセイ</t>
    </rPh>
    <rPh sb="4" eb="5">
      <t>ネン</t>
    </rPh>
    <phoneticPr fontId="4"/>
  </si>
  <si>
    <t>　19</t>
    <phoneticPr fontId="4"/>
  </si>
  <si>
    <t>　20</t>
    <phoneticPr fontId="4"/>
  </si>
  <si>
    <t>　21</t>
    <phoneticPr fontId="4"/>
  </si>
  <si>
    <t>　22</t>
    <phoneticPr fontId="4"/>
  </si>
  <si>
    <t>　23</t>
    <phoneticPr fontId="4"/>
  </si>
  <si>
    <t>　24</t>
    <phoneticPr fontId="4"/>
  </si>
  <si>
    <t>　25</t>
  </si>
  <si>
    <t>　26</t>
  </si>
  <si>
    <t>　27</t>
  </si>
  <si>
    <t>　28</t>
  </si>
  <si>
    <t>　29</t>
  </si>
  <si>
    <t>　30</t>
  </si>
  <si>
    <t>－</t>
    <phoneticPr fontId="4"/>
  </si>
  <si>
    <t>　2</t>
  </si>
  <si>
    <t>　3</t>
  </si>
  <si>
    <t>　4</t>
  </si>
  <si>
    <t>(注)交通事故に伴う業務上等過失致死傷を除く。</t>
    <rPh sb="1" eb="2">
      <t>チュウ</t>
    </rPh>
    <rPh sb="3" eb="7">
      <t>コウツウジコ</t>
    </rPh>
    <rPh sb="8" eb="9">
      <t>トモナ</t>
    </rPh>
    <rPh sb="10" eb="13">
      <t>ギョウムジョウ</t>
    </rPh>
    <rPh sb="13" eb="14">
      <t>トウ</t>
    </rPh>
    <rPh sb="14" eb="16">
      <t>カシツ</t>
    </rPh>
    <rPh sb="16" eb="19">
      <t>チシショウ</t>
    </rPh>
    <rPh sb="20" eb="21">
      <t>ノゾ</t>
    </rPh>
    <phoneticPr fontId="4"/>
  </si>
  <si>
    <t>資料：岐阜県警察本部</t>
    <rPh sb="0" eb="2">
      <t>シリョウ</t>
    </rPh>
    <rPh sb="3" eb="6">
      <t>ギフケン</t>
    </rPh>
    <rPh sb="6" eb="8">
      <t>ケイサツ</t>
    </rPh>
    <rPh sb="8" eb="10">
      <t>ホンブ</t>
    </rPh>
    <phoneticPr fontId="4"/>
  </si>
  <si>
    <t>17-4　火災発生件数及び損害額</t>
    <rPh sb="11" eb="12">
      <t>オヨ</t>
    </rPh>
    <phoneticPr fontId="4"/>
  </si>
  <si>
    <t>出　火
件　数</t>
    <rPh sb="4" eb="5">
      <t>ケン</t>
    </rPh>
    <rPh sb="6" eb="7">
      <t>カズ</t>
    </rPh>
    <phoneticPr fontId="4"/>
  </si>
  <si>
    <t>損害額</t>
    <rPh sb="0" eb="2">
      <t>ソンガイ</t>
    </rPh>
    <rPh sb="2" eb="3">
      <t>ガク</t>
    </rPh>
    <phoneticPr fontId="4"/>
  </si>
  <si>
    <t>焼損面積</t>
    <rPh sb="0" eb="2">
      <t>ショウソン</t>
    </rPh>
    <rPh sb="2" eb="4">
      <t>メンセキ</t>
    </rPh>
    <phoneticPr fontId="4"/>
  </si>
  <si>
    <t>建　物</t>
    <phoneticPr fontId="4"/>
  </si>
  <si>
    <t>山林林野</t>
    <rPh sb="0" eb="2">
      <t>サンリン</t>
    </rPh>
    <phoneticPr fontId="4"/>
  </si>
  <si>
    <t>車　両</t>
    <phoneticPr fontId="4"/>
  </si>
  <si>
    <t>そ の 他</t>
  </si>
  <si>
    <t>建　物</t>
    <rPh sb="0" eb="1">
      <t>ケン</t>
    </rPh>
    <rPh sb="2" eb="3">
      <t>ブツ</t>
    </rPh>
    <phoneticPr fontId="4"/>
  </si>
  <si>
    <t>山林林野</t>
  </si>
  <si>
    <t>件</t>
  </si>
  <si>
    <t>千円</t>
  </si>
  <si>
    <t>㎡</t>
    <phoneticPr fontId="4"/>
  </si>
  <si>
    <t>a</t>
    <phoneticPr fontId="4"/>
  </si>
  <si>
    <t>－</t>
  </si>
  <si>
    <t>　17</t>
    <phoneticPr fontId="4"/>
  </si>
  <si>
    <t>　18</t>
    <phoneticPr fontId="4"/>
  </si>
  <si>
    <t>　20</t>
  </si>
  <si>
    <t>　21</t>
  </si>
  <si>
    <t>　22</t>
  </si>
  <si>
    <t>　23</t>
  </si>
  <si>
    <t>　24</t>
  </si>
  <si>
    <t>　 2</t>
    <phoneticPr fontId="4"/>
  </si>
  <si>
    <t>　 3</t>
  </si>
  <si>
    <t>　 4</t>
  </si>
  <si>
    <t>（注）平成17年以降は旧２町を含む。</t>
  </si>
  <si>
    <t>17-5　救急車の出動状況</t>
    <rPh sb="5" eb="8">
      <t>キュウキュウシャ</t>
    </rPh>
    <rPh sb="9" eb="11">
      <t>シュツドウ</t>
    </rPh>
    <rPh sb="11" eb="13">
      <t>ジョウキョウ</t>
    </rPh>
    <phoneticPr fontId="4"/>
  </si>
  <si>
    <t>(単位：件、人)</t>
    <rPh sb="1" eb="3">
      <t>タンイ</t>
    </rPh>
    <rPh sb="4" eb="5">
      <t>ケン</t>
    </rPh>
    <rPh sb="6" eb="7">
      <t>ニン</t>
    </rPh>
    <phoneticPr fontId="4"/>
  </si>
  <si>
    <t>出　　　動　　　件　　　数</t>
    <rPh sb="0" eb="1">
      <t>デ</t>
    </rPh>
    <rPh sb="4" eb="5">
      <t>ドウ</t>
    </rPh>
    <rPh sb="8" eb="9">
      <t>ケン</t>
    </rPh>
    <rPh sb="12" eb="13">
      <t>カズ</t>
    </rPh>
    <phoneticPr fontId="4"/>
  </si>
  <si>
    <t>搬送  人員</t>
    <rPh sb="0" eb="2">
      <t>ハンソウ</t>
    </rPh>
    <rPh sb="4" eb="6">
      <t>ジンイン</t>
    </rPh>
    <phoneticPr fontId="4"/>
  </si>
  <si>
    <t>火災</t>
    <rPh sb="0" eb="2">
      <t>カサイ</t>
    </rPh>
    <phoneticPr fontId="4"/>
  </si>
  <si>
    <t>自然
災害</t>
    <rPh sb="0" eb="2">
      <t>シゼン</t>
    </rPh>
    <rPh sb="3" eb="5">
      <t>サイガイ</t>
    </rPh>
    <phoneticPr fontId="4"/>
  </si>
  <si>
    <t>水難
事故</t>
    <rPh sb="0" eb="2">
      <t>スイナン</t>
    </rPh>
    <rPh sb="3" eb="5">
      <t>ジコ</t>
    </rPh>
    <phoneticPr fontId="4"/>
  </si>
  <si>
    <t>交通
事故</t>
    <rPh sb="0" eb="2">
      <t>コウツウ</t>
    </rPh>
    <rPh sb="3" eb="5">
      <t>ジコ</t>
    </rPh>
    <phoneticPr fontId="4"/>
  </si>
  <si>
    <t>労働
災害</t>
    <rPh sb="0" eb="2">
      <t>ロウドウ</t>
    </rPh>
    <rPh sb="3" eb="5">
      <t>サイガイ</t>
    </rPh>
    <phoneticPr fontId="4"/>
  </si>
  <si>
    <t>運動
競技</t>
    <rPh sb="0" eb="2">
      <t>ウンドウ</t>
    </rPh>
    <rPh sb="3" eb="5">
      <t>キョウギ</t>
    </rPh>
    <phoneticPr fontId="4"/>
  </si>
  <si>
    <t>一般
負傷</t>
    <rPh sb="0" eb="2">
      <t>イッパン</t>
    </rPh>
    <rPh sb="3" eb="5">
      <t>フショウ</t>
    </rPh>
    <phoneticPr fontId="4"/>
  </si>
  <si>
    <t>加害
事故</t>
    <rPh sb="0" eb="2">
      <t>カガイ</t>
    </rPh>
    <rPh sb="3" eb="5">
      <t>ジコ</t>
    </rPh>
    <phoneticPr fontId="4"/>
  </si>
  <si>
    <t>自損
事故</t>
    <rPh sb="0" eb="1">
      <t>ジ</t>
    </rPh>
    <rPh sb="1" eb="2">
      <t>ソン</t>
    </rPh>
    <rPh sb="3" eb="5">
      <t>ジコ</t>
    </rPh>
    <phoneticPr fontId="4"/>
  </si>
  <si>
    <t>急病</t>
    <rPh sb="0" eb="2">
      <t>キュウビョウ</t>
    </rPh>
    <phoneticPr fontId="4"/>
  </si>
  <si>
    <t>-</t>
    <phoneticPr fontId="4"/>
  </si>
  <si>
    <t>-</t>
  </si>
  <si>
    <t>17-6　交通事故（人身事故）の件数（校区・町別）</t>
    <rPh sb="10" eb="12">
      <t>ジンシン</t>
    </rPh>
    <rPh sb="12" eb="14">
      <t>ジコ</t>
    </rPh>
    <rPh sb="20" eb="21">
      <t>ク</t>
    </rPh>
    <rPh sb="22" eb="23">
      <t>チョウ</t>
    </rPh>
    <phoneticPr fontId="4"/>
  </si>
  <si>
    <t>（単位：人、件）</t>
  </si>
  <si>
    <t>総　　　計</t>
    <rPh sb="0" eb="1">
      <t>ソウ</t>
    </rPh>
    <phoneticPr fontId="4"/>
  </si>
  <si>
    <t>興　　文</t>
    <phoneticPr fontId="4"/>
  </si>
  <si>
    <t>東</t>
  </si>
  <si>
    <t>西</t>
  </si>
  <si>
    <t>南</t>
  </si>
  <si>
    <t>北</t>
  </si>
  <si>
    <t>日　　　新</t>
    <phoneticPr fontId="4"/>
  </si>
  <si>
    <t>死者数</t>
  </si>
  <si>
    <t>傷者数</t>
  </si>
  <si>
    <t>件   数</t>
  </si>
  <si>
    <t>　2</t>
    <phoneticPr fontId="4"/>
  </si>
  <si>
    <t>安　　井</t>
    <phoneticPr fontId="4"/>
  </si>
  <si>
    <t>宇 留 生</t>
    <phoneticPr fontId="4"/>
  </si>
  <si>
    <t>静　　里</t>
    <phoneticPr fontId="4"/>
  </si>
  <si>
    <t>綾     里</t>
  </si>
  <si>
    <t>江     東</t>
  </si>
  <si>
    <t>川     並</t>
  </si>
  <si>
    <t>中     川</t>
  </si>
  <si>
    <t>小     野</t>
  </si>
  <si>
    <t>荒     崎</t>
  </si>
  <si>
    <t>赤     坂</t>
  </si>
  <si>
    <t>青     墓</t>
  </si>
  <si>
    <t>墨　　　俣</t>
    <rPh sb="0" eb="1">
      <t>スミ</t>
    </rPh>
    <rPh sb="4" eb="5">
      <t>マタ</t>
    </rPh>
    <phoneticPr fontId="4"/>
  </si>
  <si>
    <t>上石津</t>
    <rPh sb="0" eb="3">
      <t>カミイシヅ</t>
    </rPh>
    <phoneticPr fontId="4"/>
  </si>
  <si>
    <t>資料：大垣警察署・養老警察署</t>
    <rPh sb="9" eb="11">
      <t>ヨウロウ</t>
    </rPh>
    <rPh sb="11" eb="14">
      <t>ケイサツショ</t>
    </rPh>
    <phoneticPr fontId="4"/>
  </si>
  <si>
    <t xml:space="preserve">   5</t>
    <phoneticPr fontId="3"/>
  </si>
  <si>
    <t>-</t>
    <phoneticPr fontId="3"/>
  </si>
  <si>
    <t xml:space="preserve">   5</t>
    <phoneticPr fontId="3"/>
  </si>
  <si>
    <t>-</t>
    <phoneticPr fontId="3"/>
  </si>
  <si>
    <t>　5</t>
    <phoneticPr fontId="3"/>
  </si>
  <si>
    <t>　6</t>
    <phoneticPr fontId="3"/>
  </si>
  <si>
    <t>　 5</t>
    <phoneticPr fontId="3"/>
  </si>
  <si>
    <t>　 6</t>
    <phoneticPr fontId="3"/>
  </si>
  <si>
    <t>資料：大垣消防本部・養老消防本部</t>
    <rPh sb="0" eb="2">
      <t>シリョウ</t>
    </rPh>
    <rPh sb="3" eb="5">
      <t>オオガキ</t>
    </rPh>
    <rPh sb="5" eb="7">
      <t>ショウボウ</t>
    </rPh>
    <rPh sb="7" eb="9">
      <t>ホンブ</t>
    </rPh>
    <rPh sb="10" eb="12">
      <t>ヨウロウ</t>
    </rPh>
    <rPh sb="12" eb="14">
      <t>ショウボウ</t>
    </rPh>
    <rPh sb="14" eb="16">
      <t>ホンブ</t>
    </rPh>
    <phoneticPr fontId="4"/>
  </si>
  <si>
    <t>自販機ねらい</t>
    <rPh sb="0" eb="3">
      <t>ジハンキ</t>
    </rPh>
    <phoneticPr fontId="4"/>
  </si>
  <si>
    <t>資料：岐阜地方裁判所</t>
    <rPh sb="0" eb="2">
      <t>シリョウ</t>
    </rPh>
    <rPh sb="3" eb="5">
      <t>ギフ</t>
    </rPh>
    <rPh sb="5" eb="10">
      <t>チホウサイバンショ</t>
    </rPh>
    <phoneticPr fontId="4"/>
  </si>
  <si>
    <t>※令和5年度より旧受件数が公表されなくなったため未記載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</si>
</sst>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.00;&quot;△ &quot;#,##0.00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2" fillId="0" borderId="0" xfId="1" applyFont="1"/>
    <xf numFmtId="0" fontId="5" fillId="0" borderId="0" xfId="1" applyFont="1"/>
    <xf numFmtId="0" fontId="5" fillId="0" borderId="1" xfId="1" applyFont="1" applyBorder="1"/>
    <xf numFmtId="0" fontId="5" fillId="0" borderId="1" xfId="1" applyFont="1" applyBorder="1" applyAlignment="1">
      <alignment horizontal="right"/>
    </xf>
    <xf numFmtId="0" fontId="5" fillId="0" borderId="7" xfId="1" applyFont="1" applyBorder="1" applyAlignment="1">
      <alignment horizontal="center" vertical="center"/>
    </xf>
    <xf numFmtId="0" fontId="5" fillId="0" borderId="9" xfId="1" applyFont="1" applyBorder="1" applyAlignment="1">
      <alignment horizontal="center"/>
    </xf>
    <xf numFmtId="0" fontId="5" fillId="0" borderId="10" xfId="1" applyFont="1" applyBorder="1"/>
    <xf numFmtId="0" fontId="5" fillId="0" borderId="11" xfId="1" applyFont="1" applyBorder="1" applyAlignment="1">
      <alignment horizontal="center" vertical="center"/>
    </xf>
    <xf numFmtId="0" fontId="5" fillId="0" borderId="0" xfId="1" quotePrefix="1" applyFont="1" applyAlignment="1">
      <alignment horizontal="center"/>
    </xf>
    <xf numFmtId="176" fontId="5" fillId="0" borderId="6" xfId="1" applyNumberFormat="1" applyFont="1" applyBorder="1"/>
    <xf numFmtId="176" fontId="5" fillId="0" borderId="0" xfId="1" applyNumberFormat="1" applyFont="1"/>
    <xf numFmtId="0" fontId="5" fillId="0" borderId="12" xfId="1" quotePrefix="1" applyFont="1" applyBorder="1" applyAlignment="1">
      <alignment horizontal="center"/>
    </xf>
    <xf numFmtId="176" fontId="5" fillId="0" borderId="2" xfId="1" applyNumberFormat="1" applyFont="1" applyBorder="1"/>
    <xf numFmtId="176" fontId="5" fillId="0" borderId="3" xfId="1" applyNumberFormat="1" applyFont="1" applyBorder="1"/>
    <xf numFmtId="0" fontId="5" fillId="0" borderId="6" xfId="1" applyFont="1" applyBorder="1"/>
    <xf numFmtId="0" fontId="5" fillId="0" borderId="0" xfId="1" applyFont="1" applyAlignment="1">
      <alignment horizontal="distributed"/>
    </xf>
    <xf numFmtId="0" fontId="5" fillId="0" borderId="4" xfId="1" quotePrefix="1" applyFont="1" applyBorder="1" applyAlignment="1">
      <alignment horizontal="center"/>
    </xf>
    <xf numFmtId="176" fontId="5" fillId="0" borderId="0" xfId="1" applyNumberFormat="1" applyFont="1" applyAlignment="1">
      <alignment horizontal="center"/>
    </xf>
    <xf numFmtId="0" fontId="5" fillId="0" borderId="0" xfId="1" applyFont="1" applyAlignment="1">
      <alignment horizontal="right"/>
    </xf>
    <xf numFmtId="0" fontId="6" fillId="0" borderId="0" xfId="1" applyFont="1"/>
    <xf numFmtId="0" fontId="5" fillId="0" borderId="11" xfId="1" applyFont="1" applyBorder="1"/>
    <xf numFmtId="0" fontId="5" fillId="0" borderId="0" xfId="1" applyFont="1" applyAlignment="1">
      <alignment horizontal="center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2" xfId="1" applyFont="1" applyBorder="1" applyAlignment="1">
      <alignment horizontal="center"/>
    </xf>
    <xf numFmtId="177" fontId="5" fillId="0" borderId="0" xfId="1" applyNumberFormat="1" applyFont="1"/>
    <xf numFmtId="176" fontId="5" fillId="0" borderId="6" xfId="1" applyNumberFormat="1" applyFont="1" applyBorder="1" applyAlignment="1">
      <alignment vertical="center"/>
    </xf>
    <xf numFmtId="176" fontId="5" fillId="0" borderId="0" xfId="1" applyNumberFormat="1" applyFont="1" applyAlignment="1">
      <alignment vertical="center"/>
    </xf>
    <xf numFmtId="177" fontId="5" fillId="0" borderId="0" xfId="1" applyNumberFormat="1" applyFont="1" applyAlignment="1">
      <alignment vertical="center"/>
    </xf>
    <xf numFmtId="176" fontId="5" fillId="0" borderId="0" xfId="1" applyNumberFormat="1" applyFont="1" applyAlignment="1">
      <alignment horizontal="right" vertical="center"/>
    </xf>
    <xf numFmtId="49" fontId="5" fillId="0" borderId="3" xfId="1" applyNumberFormat="1" applyFont="1" applyBorder="1" applyAlignment="1">
      <alignment horizontal="right"/>
    </xf>
    <xf numFmtId="177" fontId="5" fillId="0" borderId="3" xfId="1" applyNumberFormat="1" applyFont="1" applyBorder="1"/>
    <xf numFmtId="0" fontId="8" fillId="0" borderId="0" xfId="1" applyFont="1"/>
    <xf numFmtId="0" fontId="5" fillId="0" borderId="3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17" xfId="1" applyFont="1" applyBorder="1" applyAlignment="1">
      <alignment horizontal="center"/>
    </xf>
    <xf numFmtId="0" fontId="5" fillId="0" borderId="6" xfId="1" applyFont="1" applyBorder="1" applyAlignment="1">
      <alignment horizontal="right"/>
    </xf>
    <xf numFmtId="176" fontId="5" fillId="0" borderId="0" xfId="1" applyNumberFormat="1" applyFont="1" applyAlignment="1">
      <alignment horizontal="right"/>
    </xf>
    <xf numFmtId="176" fontId="5" fillId="0" borderId="0" xfId="2" applyNumberFormat="1" applyFont="1" applyBorder="1"/>
    <xf numFmtId="176" fontId="5" fillId="0" borderId="0" xfId="2" applyNumberFormat="1" applyFont="1" applyFill="1" applyBorder="1"/>
    <xf numFmtId="176" fontId="5" fillId="0" borderId="0" xfId="2" applyNumberFormat="1" applyFont="1" applyFill="1" applyBorder="1" applyAlignment="1">
      <alignment horizontal="right"/>
    </xf>
    <xf numFmtId="176" fontId="5" fillId="0" borderId="3" xfId="1" applyNumberFormat="1" applyFont="1" applyBorder="1" applyAlignment="1">
      <alignment horizontal="right"/>
    </xf>
    <xf numFmtId="176" fontId="5" fillId="0" borderId="3" xfId="2" applyNumberFormat="1" applyFont="1" applyFill="1" applyBorder="1"/>
    <xf numFmtId="0" fontId="5" fillId="0" borderId="9" xfId="1" quotePrefix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78" fontId="5" fillId="0" borderId="1" xfId="1" applyNumberFormat="1" applyFont="1" applyBorder="1"/>
    <xf numFmtId="176" fontId="5" fillId="0" borderId="6" xfId="1" applyNumberFormat="1" applyFont="1" applyBorder="1" applyAlignment="1">
      <alignment horizontal="right"/>
    </xf>
    <xf numFmtId="176" fontId="5" fillId="0" borderId="0" xfId="1" applyNumberFormat="1" applyFont="1" applyAlignment="1">
      <alignment horizontal="right" wrapText="1"/>
    </xf>
    <xf numFmtId="0" fontId="5" fillId="0" borderId="19" xfId="1" applyFont="1" applyBorder="1" applyAlignment="1">
      <alignment horizontal="center"/>
    </xf>
    <xf numFmtId="178" fontId="5" fillId="0" borderId="19" xfId="1" applyNumberFormat="1" applyFont="1" applyBorder="1"/>
    <xf numFmtId="0" fontId="5" fillId="0" borderId="7" xfId="1" applyFont="1" applyBorder="1" applyAlignment="1">
      <alignment horizontal="center"/>
    </xf>
    <xf numFmtId="176" fontId="5" fillId="0" borderId="2" xfId="1" applyNumberFormat="1" applyFont="1" applyBorder="1" applyAlignment="1">
      <alignment horizontal="right"/>
    </xf>
    <xf numFmtId="0" fontId="5" fillId="0" borderId="11" xfId="1" quotePrefix="1" applyFont="1" applyBorder="1" applyAlignment="1">
      <alignment horizontal="left"/>
    </xf>
    <xf numFmtId="0" fontId="5" fillId="0" borderId="0" xfId="1" quotePrefix="1" applyFont="1"/>
    <xf numFmtId="0" fontId="5" fillId="0" borderId="0" xfId="1" applyFont="1" applyAlignment="1">
      <alignment horizontal="distributed" vertical="center"/>
    </xf>
    <xf numFmtId="0" fontId="5" fillId="0" borderId="0" xfId="1" applyFont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1" xfId="1" applyFont="1" applyBorder="1" applyAlignment="1">
      <alignment horizontal="distributed" vertical="center"/>
    </xf>
    <xf numFmtId="0" fontId="5" fillId="0" borderId="0" xfId="1" applyFont="1" applyAlignment="1">
      <alignment horizontal="distributed"/>
    </xf>
    <xf numFmtId="0" fontId="5" fillId="0" borderId="11" xfId="1" applyFont="1" applyBorder="1" applyAlignment="1">
      <alignment horizontal="distributed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wrapText="1"/>
    </xf>
    <xf numFmtId="0" fontId="5" fillId="0" borderId="2" xfId="1" applyFont="1" applyBorder="1" applyAlignment="1">
      <alignment horizont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/>
    </xf>
    <xf numFmtId="0" fontId="5" fillId="0" borderId="13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18" xfId="1" applyFont="1" applyBorder="1" applyAlignment="1">
      <alignment horizontal="center"/>
    </xf>
  </cellXfs>
  <cellStyles count="3">
    <cellStyle name="桁区切り 2" xfId="2" xr:uid="{57753939-635B-4943-8B9C-676F4816322E}"/>
    <cellStyle name="標準" xfId="0" builtinId="0"/>
    <cellStyle name="標準 2" xfId="1" xr:uid="{296D6127-1CE1-4029-8A35-8350DDB763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F21C7-5B74-4B6F-8B47-8ACCB5FE2C88}">
  <dimension ref="A1:F50"/>
  <sheetViews>
    <sheetView tabSelected="1" view="pageBreakPreview" topLeftCell="A12" zoomScale="60" zoomScaleNormal="100" workbookViewId="0">
      <selection activeCell="B47" sqref="B47"/>
    </sheetView>
  </sheetViews>
  <sheetFormatPr defaultRowHeight="13.2" x14ac:dyDescent="0.2"/>
  <cols>
    <col min="1" max="1" width="16.8984375" style="2" customWidth="1"/>
    <col min="2" max="6" width="13.8984375" style="2" customWidth="1"/>
    <col min="7" max="256" width="9" style="2"/>
    <col min="257" max="257" width="16.8984375" style="2" customWidth="1"/>
    <col min="258" max="262" width="13.8984375" style="2" customWidth="1"/>
    <col min="263" max="512" width="9" style="2"/>
    <col min="513" max="513" width="16.8984375" style="2" customWidth="1"/>
    <col min="514" max="518" width="13.8984375" style="2" customWidth="1"/>
    <col min="519" max="768" width="9" style="2"/>
    <col min="769" max="769" width="16.8984375" style="2" customWidth="1"/>
    <col min="770" max="774" width="13.8984375" style="2" customWidth="1"/>
    <col min="775" max="1024" width="9" style="2"/>
    <col min="1025" max="1025" width="16.8984375" style="2" customWidth="1"/>
    <col min="1026" max="1030" width="13.8984375" style="2" customWidth="1"/>
    <col min="1031" max="1280" width="9" style="2"/>
    <col min="1281" max="1281" width="16.8984375" style="2" customWidth="1"/>
    <col min="1282" max="1286" width="13.8984375" style="2" customWidth="1"/>
    <col min="1287" max="1536" width="9" style="2"/>
    <col min="1537" max="1537" width="16.8984375" style="2" customWidth="1"/>
    <col min="1538" max="1542" width="13.8984375" style="2" customWidth="1"/>
    <col min="1543" max="1792" width="9" style="2"/>
    <col min="1793" max="1793" width="16.8984375" style="2" customWidth="1"/>
    <col min="1794" max="1798" width="13.8984375" style="2" customWidth="1"/>
    <col min="1799" max="2048" width="9" style="2"/>
    <col min="2049" max="2049" width="16.8984375" style="2" customWidth="1"/>
    <col min="2050" max="2054" width="13.8984375" style="2" customWidth="1"/>
    <col min="2055" max="2304" width="9" style="2"/>
    <col min="2305" max="2305" width="16.8984375" style="2" customWidth="1"/>
    <col min="2306" max="2310" width="13.8984375" style="2" customWidth="1"/>
    <col min="2311" max="2560" width="9" style="2"/>
    <col min="2561" max="2561" width="16.8984375" style="2" customWidth="1"/>
    <col min="2562" max="2566" width="13.8984375" style="2" customWidth="1"/>
    <col min="2567" max="2816" width="9" style="2"/>
    <col min="2817" max="2817" width="16.8984375" style="2" customWidth="1"/>
    <col min="2818" max="2822" width="13.8984375" style="2" customWidth="1"/>
    <col min="2823" max="3072" width="9" style="2"/>
    <col min="3073" max="3073" width="16.8984375" style="2" customWidth="1"/>
    <col min="3074" max="3078" width="13.8984375" style="2" customWidth="1"/>
    <col min="3079" max="3328" width="9" style="2"/>
    <col min="3329" max="3329" width="16.8984375" style="2" customWidth="1"/>
    <col min="3330" max="3334" width="13.8984375" style="2" customWidth="1"/>
    <col min="3335" max="3584" width="9" style="2"/>
    <col min="3585" max="3585" width="16.8984375" style="2" customWidth="1"/>
    <col min="3586" max="3590" width="13.8984375" style="2" customWidth="1"/>
    <col min="3591" max="3840" width="9" style="2"/>
    <col min="3841" max="3841" width="16.8984375" style="2" customWidth="1"/>
    <col min="3842" max="3846" width="13.8984375" style="2" customWidth="1"/>
    <col min="3847" max="4096" width="9" style="2"/>
    <col min="4097" max="4097" width="16.8984375" style="2" customWidth="1"/>
    <col min="4098" max="4102" width="13.8984375" style="2" customWidth="1"/>
    <col min="4103" max="4352" width="9" style="2"/>
    <col min="4353" max="4353" width="16.8984375" style="2" customWidth="1"/>
    <col min="4354" max="4358" width="13.8984375" style="2" customWidth="1"/>
    <col min="4359" max="4608" width="9" style="2"/>
    <col min="4609" max="4609" width="16.8984375" style="2" customWidth="1"/>
    <col min="4610" max="4614" width="13.8984375" style="2" customWidth="1"/>
    <col min="4615" max="4864" width="9" style="2"/>
    <col min="4865" max="4865" width="16.8984375" style="2" customWidth="1"/>
    <col min="4866" max="4870" width="13.8984375" style="2" customWidth="1"/>
    <col min="4871" max="5120" width="9" style="2"/>
    <col min="5121" max="5121" width="16.8984375" style="2" customWidth="1"/>
    <col min="5122" max="5126" width="13.8984375" style="2" customWidth="1"/>
    <col min="5127" max="5376" width="9" style="2"/>
    <col min="5377" max="5377" width="16.8984375" style="2" customWidth="1"/>
    <col min="5378" max="5382" width="13.8984375" style="2" customWidth="1"/>
    <col min="5383" max="5632" width="9" style="2"/>
    <col min="5633" max="5633" width="16.8984375" style="2" customWidth="1"/>
    <col min="5634" max="5638" width="13.8984375" style="2" customWidth="1"/>
    <col min="5639" max="5888" width="9" style="2"/>
    <col min="5889" max="5889" width="16.8984375" style="2" customWidth="1"/>
    <col min="5890" max="5894" width="13.8984375" style="2" customWidth="1"/>
    <col min="5895" max="6144" width="9" style="2"/>
    <col min="6145" max="6145" width="16.8984375" style="2" customWidth="1"/>
    <col min="6146" max="6150" width="13.8984375" style="2" customWidth="1"/>
    <col min="6151" max="6400" width="9" style="2"/>
    <col min="6401" max="6401" width="16.8984375" style="2" customWidth="1"/>
    <col min="6402" max="6406" width="13.8984375" style="2" customWidth="1"/>
    <col min="6407" max="6656" width="9" style="2"/>
    <col min="6657" max="6657" width="16.8984375" style="2" customWidth="1"/>
    <col min="6658" max="6662" width="13.8984375" style="2" customWidth="1"/>
    <col min="6663" max="6912" width="9" style="2"/>
    <col min="6913" max="6913" width="16.8984375" style="2" customWidth="1"/>
    <col min="6914" max="6918" width="13.8984375" style="2" customWidth="1"/>
    <col min="6919" max="7168" width="9" style="2"/>
    <col min="7169" max="7169" width="16.8984375" style="2" customWidth="1"/>
    <col min="7170" max="7174" width="13.8984375" style="2" customWidth="1"/>
    <col min="7175" max="7424" width="9" style="2"/>
    <col min="7425" max="7425" width="16.8984375" style="2" customWidth="1"/>
    <col min="7426" max="7430" width="13.8984375" style="2" customWidth="1"/>
    <col min="7431" max="7680" width="9" style="2"/>
    <col min="7681" max="7681" width="16.8984375" style="2" customWidth="1"/>
    <col min="7682" max="7686" width="13.8984375" style="2" customWidth="1"/>
    <col min="7687" max="7936" width="9" style="2"/>
    <col min="7937" max="7937" width="16.8984375" style="2" customWidth="1"/>
    <col min="7938" max="7942" width="13.8984375" style="2" customWidth="1"/>
    <col min="7943" max="8192" width="9" style="2"/>
    <col min="8193" max="8193" width="16.8984375" style="2" customWidth="1"/>
    <col min="8194" max="8198" width="13.8984375" style="2" customWidth="1"/>
    <col min="8199" max="8448" width="9" style="2"/>
    <col min="8449" max="8449" width="16.8984375" style="2" customWidth="1"/>
    <col min="8450" max="8454" width="13.8984375" style="2" customWidth="1"/>
    <col min="8455" max="8704" width="9" style="2"/>
    <col min="8705" max="8705" width="16.8984375" style="2" customWidth="1"/>
    <col min="8706" max="8710" width="13.8984375" style="2" customWidth="1"/>
    <col min="8711" max="8960" width="9" style="2"/>
    <col min="8961" max="8961" width="16.8984375" style="2" customWidth="1"/>
    <col min="8962" max="8966" width="13.8984375" style="2" customWidth="1"/>
    <col min="8967" max="9216" width="9" style="2"/>
    <col min="9217" max="9217" width="16.8984375" style="2" customWidth="1"/>
    <col min="9218" max="9222" width="13.8984375" style="2" customWidth="1"/>
    <col min="9223" max="9472" width="9" style="2"/>
    <col min="9473" max="9473" width="16.8984375" style="2" customWidth="1"/>
    <col min="9474" max="9478" width="13.8984375" style="2" customWidth="1"/>
    <col min="9479" max="9728" width="9" style="2"/>
    <col min="9729" max="9729" width="16.8984375" style="2" customWidth="1"/>
    <col min="9730" max="9734" width="13.8984375" style="2" customWidth="1"/>
    <col min="9735" max="9984" width="9" style="2"/>
    <col min="9985" max="9985" width="16.8984375" style="2" customWidth="1"/>
    <col min="9986" max="9990" width="13.8984375" style="2" customWidth="1"/>
    <col min="9991" max="10240" width="9" style="2"/>
    <col min="10241" max="10241" width="16.8984375" style="2" customWidth="1"/>
    <col min="10242" max="10246" width="13.8984375" style="2" customWidth="1"/>
    <col min="10247" max="10496" width="9" style="2"/>
    <col min="10497" max="10497" width="16.8984375" style="2" customWidth="1"/>
    <col min="10498" max="10502" width="13.8984375" style="2" customWidth="1"/>
    <col min="10503" max="10752" width="9" style="2"/>
    <col min="10753" max="10753" width="16.8984375" style="2" customWidth="1"/>
    <col min="10754" max="10758" width="13.8984375" style="2" customWidth="1"/>
    <col min="10759" max="11008" width="9" style="2"/>
    <col min="11009" max="11009" width="16.8984375" style="2" customWidth="1"/>
    <col min="11010" max="11014" width="13.8984375" style="2" customWidth="1"/>
    <col min="11015" max="11264" width="9" style="2"/>
    <col min="11265" max="11265" width="16.8984375" style="2" customWidth="1"/>
    <col min="11266" max="11270" width="13.8984375" style="2" customWidth="1"/>
    <col min="11271" max="11520" width="9" style="2"/>
    <col min="11521" max="11521" width="16.8984375" style="2" customWidth="1"/>
    <col min="11522" max="11526" width="13.8984375" style="2" customWidth="1"/>
    <col min="11527" max="11776" width="9" style="2"/>
    <col min="11777" max="11777" width="16.8984375" style="2" customWidth="1"/>
    <col min="11778" max="11782" width="13.8984375" style="2" customWidth="1"/>
    <col min="11783" max="12032" width="9" style="2"/>
    <col min="12033" max="12033" width="16.8984375" style="2" customWidth="1"/>
    <col min="12034" max="12038" width="13.8984375" style="2" customWidth="1"/>
    <col min="12039" max="12288" width="9" style="2"/>
    <col min="12289" max="12289" width="16.8984375" style="2" customWidth="1"/>
    <col min="12290" max="12294" width="13.8984375" style="2" customWidth="1"/>
    <col min="12295" max="12544" width="9" style="2"/>
    <col min="12545" max="12545" width="16.8984375" style="2" customWidth="1"/>
    <col min="12546" max="12550" width="13.8984375" style="2" customWidth="1"/>
    <col min="12551" max="12800" width="9" style="2"/>
    <col min="12801" max="12801" width="16.8984375" style="2" customWidth="1"/>
    <col min="12802" max="12806" width="13.8984375" style="2" customWidth="1"/>
    <col min="12807" max="13056" width="9" style="2"/>
    <col min="13057" max="13057" width="16.8984375" style="2" customWidth="1"/>
    <col min="13058" max="13062" width="13.8984375" style="2" customWidth="1"/>
    <col min="13063" max="13312" width="9" style="2"/>
    <col min="13313" max="13313" width="16.8984375" style="2" customWidth="1"/>
    <col min="13314" max="13318" width="13.8984375" style="2" customWidth="1"/>
    <col min="13319" max="13568" width="9" style="2"/>
    <col min="13569" max="13569" width="16.8984375" style="2" customWidth="1"/>
    <col min="13570" max="13574" width="13.8984375" style="2" customWidth="1"/>
    <col min="13575" max="13824" width="9" style="2"/>
    <col min="13825" max="13825" width="16.8984375" style="2" customWidth="1"/>
    <col min="13826" max="13830" width="13.8984375" style="2" customWidth="1"/>
    <col min="13831" max="14080" width="9" style="2"/>
    <col min="14081" max="14081" width="16.8984375" style="2" customWidth="1"/>
    <col min="14082" max="14086" width="13.8984375" style="2" customWidth="1"/>
    <col min="14087" max="14336" width="9" style="2"/>
    <col min="14337" max="14337" width="16.8984375" style="2" customWidth="1"/>
    <col min="14338" max="14342" width="13.8984375" style="2" customWidth="1"/>
    <col min="14343" max="14592" width="9" style="2"/>
    <col min="14593" max="14593" width="16.8984375" style="2" customWidth="1"/>
    <col min="14594" max="14598" width="13.8984375" style="2" customWidth="1"/>
    <col min="14599" max="14848" width="9" style="2"/>
    <col min="14849" max="14849" width="16.8984375" style="2" customWidth="1"/>
    <col min="14850" max="14854" width="13.8984375" style="2" customWidth="1"/>
    <col min="14855" max="15104" width="9" style="2"/>
    <col min="15105" max="15105" width="16.8984375" style="2" customWidth="1"/>
    <col min="15106" max="15110" width="13.8984375" style="2" customWidth="1"/>
    <col min="15111" max="15360" width="9" style="2"/>
    <col min="15361" max="15361" width="16.8984375" style="2" customWidth="1"/>
    <col min="15362" max="15366" width="13.8984375" style="2" customWidth="1"/>
    <col min="15367" max="15616" width="9" style="2"/>
    <col min="15617" max="15617" width="16.8984375" style="2" customWidth="1"/>
    <col min="15618" max="15622" width="13.8984375" style="2" customWidth="1"/>
    <col min="15623" max="15872" width="9" style="2"/>
    <col min="15873" max="15873" width="16.8984375" style="2" customWidth="1"/>
    <col min="15874" max="15878" width="13.8984375" style="2" customWidth="1"/>
    <col min="15879" max="16128" width="9" style="2"/>
    <col min="16129" max="16129" width="16.8984375" style="2" customWidth="1"/>
    <col min="16130" max="16134" width="13.8984375" style="2" customWidth="1"/>
    <col min="16135" max="16384" width="9" style="2"/>
  </cols>
  <sheetData>
    <row r="1" spans="1:6" ht="19.2" x14ac:dyDescent="0.25">
      <c r="A1" s="1" t="s">
        <v>0</v>
      </c>
    </row>
    <row r="2" spans="1:6" ht="13.8" thickBot="1" x14ac:dyDescent="0.25">
      <c r="A2" s="3"/>
      <c r="B2" s="3"/>
      <c r="C2" s="3"/>
      <c r="D2" s="3"/>
      <c r="E2" s="3"/>
      <c r="F2" s="4" t="s">
        <v>1</v>
      </c>
    </row>
    <row r="3" spans="1:6" ht="13.8" thickTop="1" x14ac:dyDescent="0.2">
      <c r="A3" s="56" t="s">
        <v>2</v>
      </c>
      <c r="B3" s="58" t="s">
        <v>3</v>
      </c>
      <c r="C3" s="57"/>
      <c r="D3" s="59"/>
      <c r="E3" s="60" t="s">
        <v>4</v>
      </c>
      <c r="F3" s="62" t="s">
        <v>5</v>
      </c>
    </row>
    <row r="4" spans="1:6" x14ac:dyDescent="0.2">
      <c r="A4" s="57"/>
      <c r="B4" s="5" t="s">
        <v>6</v>
      </c>
      <c r="C4" s="5" t="s">
        <v>7</v>
      </c>
      <c r="D4" s="5" t="s">
        <v>8</v>
      </c>
      <c r="E4" s="61"/>
      <c r="F4" s="58"/>
    </row>
    <row r="5" spans="1:6" x14ac:dyDescent="0.2">
      <c r="A5" s="6"/>
      <c r="B5" s="7"/>
      <c r="C5" s="63" t="s">
        <v>9</v>
      </c>
      <c r="D5" s="63"/>
      <c r="E5" s="63"/>
      <c r="F5" s="8"/>
    </row>
    <row r="6" spans="1:6" x14ac:dyDescent="0.2">
      <c r="A6" s="9" t="s">
        <v>10</v>
      </c>
      <c r="B6" s="10">
        <v>1655</v>
      </c>
      <c r="C6" s="11">
        <v>2099</v>
      </c>
      <c r="D6" s="11">
        <v>3754</v>
      </c>
      <c r="E6" s="11">
        <v>2417</v>
      </c>
      <c r="F6" s="11">
        <v>1337</v>
      </c>
    </row>
    <row r="7" spans="1:6" x14ac:dyDescent="0.2">
      <c r="A7" s="9" t="s">
        <v>11</v>
      </c>
      <c r="B7" s="10">
        <v>1337</v>
      </c>
      <c r="C7" s="11">
        <v>1752</v>
      </c>
      <c r="D7" s="11">
        <v>3089</v>
      </c>
      <c r="E7" s="11">
        <v>2163</v>
      </c>
      <c r="F7" s="11">
        <v>926</v>
      </c>
    </row>
    <row r="8" spans="1:6" x14ac:dyDescent="0.2">
      <c r="A8" s="9" t="s">
        <v>12</v>
      </c>
      <c r="B8" s="10">
        <v>926</v>
      </c>
      <c r="C8" s="11">
        <v>907</v>
      </c>
      <c r="D8" s="11">
        <v>1833</v>
      </c>
      <c r="E8" s="11">
        <v>1474</v>
      </c>
      <c r="F8" s="11">
        <v>359</v>
      </c>
    </row>
    <row r="9" spans="1:6" x14ac:dyDescent="0.2">
      <c r="A9" s="9" t="s">
        <v>13</v>
      </c>
      <c r="B9" s="10">
        <v>359</v>
      </c>
      <c r="C9" s="11">
        <v>783</v>
      </c>
      <c r="D9" s="11">
        <v>1142</v>
      </c>
      <c r="E9" s="11">
        <v>819</v>
      </c>
      <c r="F9" s="11">
        <v>323</v>
      </c>
    </row>
    <row r="10" spans="1:6" x14ac:dyDescent="0.2">
      <c r="A10" s="9" t="s">
        <v>14</v>
      </c>
      <c r="B10" s="10">
        <v>323</v>
      </c>
      <c r="C10" s="11">
        <v>778</v>
      </c>
      <c r="D10" s="11">
        <v>1101</v>
      </c>
      <c r="E10" s="11">
        <v>818</v>
      </c>
      <c r="F10" s="11">
        <v>283</v>
      </c>
    </row>
    <row r="11" spans="1:6" x14ac:dyDescent="0.2">
      <c r="A11" s="9" t="s">
        <v>15</v>
      </c>
      <c r="B11" s="10">
        <v>283</v>
      </c>
      <c r="C11" s="11">
        <v>878</v>
      </c>
      <c r="D11" s="11">
        <v>1161</v>
      </c>
      <c r="E11" s="11">
        <v>853</v>
      </c>
      <c r="F11" s="11">
        <v>308</v>
      </c>
    </row>
    <row r="12" spans="1:6" x14ac:dyDescent="0.2">
      <c r="A12" s="9" t="s">
        <v>16</v>
      </c>
      <c r="B12" s="10">
        <v>308</v>
      </c>
      <c r="C12" s="11">
        <v>838</v>
      </c>
      <c r="D12" s="11">
        <v>1146</v>
      </c>
      <c r="E12" s="11">
        <v>847</v>
      </c>
      <c r="F12" s="11">
        <v>299</v>
      </c>
    </row>
    <row r="13" spans="1:6" x14ac:dyDescent="0.2">
      <c r="A13" s="9" t="s">
        <v>17</v>
      </c>
      <c r="B13" s="10">
        <v>299</v>
      </c>
      <c r="C13" s="11">
        <v>723</v>
      </c>
      <c r="D13" s="11">
        <v>1022</v>
      </c>
      <c r="E13" s="11">
        <v>781</v>
      </c>
      <c r="F13" s="11">
        <v>241</v>
      </c>
    </row>
    <row r="14" spans="1:6" x14ac:dyDescent="0.2">
      <c r="A14" s="9" t="s">
        <v>18</v>
      </c>
      <c r="B14" s="10">
        <v>241</v>
      </c>
      <c r="C14" s="11">
        <v>569</v>
      </c>
      <c r="D14" s="11">
        <v>810</v>
      </c>
      <c r="E14" s="11">
        <v>598</v>
      </c>
      <c r="F14" s="11">
        <v>212</v>
      </c>
    </row>
    <row r="15" spans="1:6" x14ac:dyDescent="0.2">
      <c r="A15" s="9" t="s">
        <v>19</v>
      </c>
      <c r="B15" s="10">
        <v>212</v>
      </c>
      <c r="C15" s="11">
        <v>496</v>
      </c>
      <c r="D15" s="11">
        <v>708</v>
      </c>
      <c r="E15" s="11">
        <v>503</v>
      </c>
      <c r="F15" s="11">
        <v>205</v>
      </c>
    </row>
    <row r="16" spans="1:6" x14ac:dyDescent="0.2">
      <c r="A16" s="9" t="s">
        <v>20</v>
      </c>
      <c r="B16" s="10">
        <v>205</v>
      </c>
      <c r="C16" s="11">
        <v>426</v>
      </c>
      <c r="D16" s="11">
        <v>631</v>
      </c>
      <c r="E16" s="11">
        <v>421</v>
      </c>
      <c r="F16" s="11">
        <v>210</v>
      </c>
    </row>
    <row r="17" spans="1:6" x14ac:dyDescent="0.2">
      <c r="A17" s="12" t="s">
        <v>21</v>
      </c>
      <c r="B17" s="11">
        <v>210</v>
      </c>
      <c r="C17" s="11">
        <v>529</v>
      </c>
      <c r="D17" s="11">
        <v>739</v>
      </c>
      <c r="E17" s="11">
        <v>484</v>
      </c>
      <c r="F17" s="11">
        <v>255</v>
      </c>
    </row>
    <row r="18" spans="1:6" x14ac:dyDescent="0.2">
      <c r="A18" s="12" t="s">
        <v>22</v>
      </c>
      <c r="B18" s="10">
        <v>255</v>
      </c>
      <c r="C18" s="11">
        <v>443</v>
      </c>
      <c r="D18" s="11">
        <v>698</v>
      </c>
      <c r="E18" s="11">
        <v>475</v>
      </c>
      <c r="F18" s="11">
        <v>223</v>
      </c>
    </row>
    <row r="19" spans="1:6" x14ac:dyDescent="0.2">
      <c r="A19" s="12" t="s">
        <v>23</v>
      </c>
      <c r="B19" s="10">
        <v>223</v>
      </c>
      <c r="C19" s="11">
        <v>499</v>
      </c>
      <c r="D19" s="11">
        <v>722</v>
      </c>
      <c r="E19" s="11">
        <v>499</v>
      </c>
      <c r="F19" s="11">
        <v>223</v>
      </c>
    </row>
    <row r="20" spans="1:6" x14ac:dyDescent="0.2">
      <c r="A20" s="12" t="s">
        <v>24</v>
      </c>
      <c r="B20" s="10">
        <v>223</v>
      </c>
      <c r="C20" s="11">
        <v>517</v>
      </c>
      <c r="D20" s="11">
        <v>740</v>
      </c>
      <c r="E20" s="11">
        <v>536</v>
      </c>
      <c r="F20" s="11">
        <v>204</v>
      </c>
    </row>
    <row r="21" spans="1:6" x14ac:dyDescent="0.2">
      <c r="A21" s="12" t="s">
        <v>25</v>
      </c>
      <c r="B21" s="10">
        <v>204</v>
      </c>
      <c r="C21" s="11">
        <v>467</v>
      </c>
      <c r="D21" s="11">
        <v>671</v>
      </c>
      <c r="E21" s="11">
        <v>468</v>
      </c>
      <c r="F21" s="11">
        <v>203</v>
      </c>
    </row>
    <row r="22" spans="1:6" x14ac:dyDescent="0.2">
      <c r="A22" s="12" t="s">
        <v>26</v>
      </c>
      <c r="B22" s="10">
        <v>203</v>
      </c>
      <c r="C22" s="11">
        <v>518</v>
      </c>
      <c r="D22" s="11">
        <v>721</v>
      </c>
      <c r="E22" s="11">
        <v>432</v>
      </c>
      <c r="F22" s="11">
        <v>289</v>
      </c>
    </row>
    <row r="23" spans="1:6" x14ac:dyDescent="0.2">
      <c r="A23" s="12" t="s">
        <v>27</v>
      </c>
      <c r="B23" s="10">
        <v>289</v>
      </c>
      <c r="C23" s="11">
        <v>440</v>
      </c>
      <c r="D23" s="11">
        <v>729</v>
      </c>
      <c r="E23" s="11">
        <v>579</v>
      </c>
      <c r="F23" s="11">
        <v>150</v>
      </c>
    </row>
    <row r="24" spans="1:6" x14ac:dyDescent="0.2">
      <c r="A24" s="12" t="s">
        <v>28</v>
      </c>
      <c r="B24" s="10">
        <v>150</v>
      </c>
      <c r="C24" s="11">
        <v>507</v>
      </c>
      <c r="D24" s="11">
        <v>657</v>
      </c>
      <c r="E24" s="11">
        <v>470</v>
      </c>
      <c r="F24" s="11">
        <v>187</v>
      </c>
    </row>
    <row r="25" spans="1:6" x14ac:dyDescent="0.2">
      <c r="A25" s="17" t="s">
        <v>146</v>
      </c>
      <c r="B25" s="52" t="s">
        <v>147</v>
      </c>
      <c r="C25" s="42">
        <v>486</v>
      </c>
      <c r="D25" s="42" t="s">
        <v>147</v>
      </c>
      <c r="E25" s="14">
        <v>463</v>
      </c>
      <c r="F25" s="14">
        <v>210</v>
      </c>
    </row>
    <row r="26" spans="1:6" x14ac:dyDescent="0.2">
      <c r="B26" s="15"/>
      <c r="C26" s="55" t="s">
        <v>29</v>
      </c>
      <c r="D26" s="55"/>
      <c r="E26" s="55"/>
      <c r="F26" s="16"/>
    </row>
    <row r="27" spans="1:6" x14ac:dyDescent="0.2">
      <c r="A27" s="9" t="s">
        <v>10</v>
      </c>
      <c r="B27" s="10">
        <v>359</v>
      </c>
      <c r="C27" s="11">
        <v>3520</v>
      </c>
      <c r="D27" s="11">
        <v>3879</v>
      </c>
      <c r="E27" s="11">
        <v>3666</v>
      </c>
      <c r="F27" s="11">
        <v>213</v>
      </c>
    </row>
    <row r="28" spans="1:6" x14ac:dyDescent="0.2">
      <c r="A28" s="9" t="s">
        <v>11</v>
      </c>
      <c r="B28" s="10">
        <v>213</v>
      </c>
      <c r="C28" s="11">
        <v>3095</v>
      </c>
      <c r="D28" s="11">
        <v>3308</v>
      </c>
      <c r="E28" s="11">
        <v>3066</v>
      </c>
      <c r="F28" s="11">
        <v>242</v>
      </c>
    </row>
    <row r="29" spans="1:6" x14ac:dyDescent="0.2">
      <c r="A29" s="9" t="s">
        <v>12</v>
      </c>
      <c r="B29" s="10">
        <v>242</v>
      </c>
      <c r="C29" s="11">
        <v>3148</v>
      </c>
      <c r="D29" s="11">
        <v>3390</v>
      </c>
      <c r="E29" s="11">
        <v>3068</v>
      </c>
      <c r="F29" s="11">
        <v>322</v>
      </c>
    </row>
    <row r="30" spans="1:6" x14ac:dyDescent="0.2">
      <c r="A30" s="9" t="s">
        <v>13</v>
      </c>
      <c r="B30" s="10">
        <v>322</v>
      </c>
      <c r="C30" s="11">
        <v>2694</v>
      </c>
      <c r="D30" s="11">
        <v>3016</v>
      </c>
      <c r="E30" s="11">
        <v>2708</v>
      </c>
      <c r="F30" s="11">
        <v>308</v>
      </c>
    </row>
    <row r="31" spans="1:6" x14ac:dyDescent="0.2">
      <c r="A31" s="9" t="s">
        <v>14</v>
      </c>
      <c r="B31" s="10">
        <v>308</v>
      </c>
      <c r="C31" s="11">
        <v>2437</v>
      </c>
      <c r="D31" s="11">
        <v>2745</v>
      </c>
      <c r="E31" s="11">
        <v>2482</v>
      </c>
      <c r="F31" s="11">
        <v>263</v>
      </c>
    </row>
    <row r="32" spans="1:6" x14ac:dyDescent="0.2">
      <c r="A32" s="9" t="s">
        <v>15</v>
      </c>
      <c r="B32" s="10">
        <v>263</v>
      </c>
      <c r="C32" s="11">
        <v>2837</v>
      </c>
      <c r="D32" s="11">
        <v>3100</v>
      </c>
      <c r="E32" s="11">
        <v>2773</v>
      </c>
      <c r="F32" s="11">
        <v>327</v>
      </c>
    </row>
    <row r="33" spans="1:6" x14ac:dyDescent="0.2">
      <c r="A33" s="9" t="s">
        <v>30</v>
      </c>
      <c r="B33" s="10">
        <v>327</v>
      </c>
      <c r="C33" s="11">
        <v>2220</v>
      </c>
      <c r="D33" s="11">
        <v>2547</v>
      </c>
      <c r="E33" s="11">
        <v>2264</v>
      </c>
      <c r="F33" s="11">
        <v>283</v>
      </c>
    </row>
    <row r="34" spans="1:6" x14ac:dyDescent="0.2">
      <c r="A34" s="9" t="s">
        <v>17</v>
      </c>
      <c r="B34" s="10">
        <v>283</v>
      </c>
      <c r="C34" s="11">
        <v>1852</v>
      </c>
      <c r="D34" s="11">
        <v>2135</v>
      </c>
      <c r="E34" s="11">
        <v>1940</v>
      </c>
      <c r="F34" s="11">
        <v>195</v>
      </c>
    </row>
    <row r="35" spans="1:6" x14ac:dyDescent="0.2">
      <c r="A35" s="9" t="s">
        <v>18</v>
      </c>
      <c r="B35" s="10">
        <v>195</v>
      </c>
      <c r="C35" s="11">
        <v>1250</v>
      </c>
      <c r="D35" s="11">
        <v>1445</v>
      </c>
      <c r="E35" s="11">
        <v>1308</v>
      </c>
      <c r="F35" s="11">
        <v>137</v>
      </c>
    </row>
    <row r="36" spans="1:6" x14ac:dyDescent="0.2">
      <c r="A36" s="9" t="s">
        <v>19</v>
      </c>
      <c r="B36" s="10">
        <v>137</v>
      </c>
      <c r="C36" s="11">
        <v>1092</v>
      </c>
      <c r="D36" s="11">
        <v>1229</v>
      </c>
      <c r="E36" s="11">
        <v>1124</v>
      </c>
      <c r="F36" s="11">
        <v>105</v>
      </c>
    </row>
    <row r="37" spans="1:6" x14ac:dyDescent="0.2">
      <c r="A37" s="9" t="s">
        <v>20</v>
      </c>
      <c r="B37" s="10">
        <v>105</v>
      </c>
      <c r="C37" s="11">
        <v>995</v>
      </c>
      <c r="D37" s="11">
        <v>1100</v>
      </c>
      <c r="E37" s="11">
        <v>984</v>
      </c>
      <c r="F37" s="11">
        <v>116</v>
      </c>
    </row>
    <row r="38" spans="1:6" x14ac:dyDescent="0.2">
      <c r="A38" s="9" t="s">
        <v>21</v>
      </c>
      <c r="B38" s="10">
        <v>116</v>
      </c>
      <c r="C38" s="11">
        <v>1132</v>
      </c>
      <c r="D38" s="11">
        <v>1248</v>
      </c>
      <c r="E38" s="11">
        <v>1132</v>
      </c>
      <c r="F38" s="11">
        <v>116</v>
      </c>
    </row>
    <row r="39" spans="1:6" x14ac:dyDescent="0.2">
      <c r="A39" s="9" t="s">
        <v>22</v>
      </c>
      <c r="B39" s="10">
        <v>116</v>
      </c>
      <c r="C39" s="11">
        <v>1055</v>
      </c>
      <c r="D39" s="11">
        <v>1171</v>
      </c>
      <c r="E39" s="11">
        <v>1052</v>
      </c>
      <c r="F39" s="11">
        <v>119</v>
      </c>
    </row>
    <row r="40" spans="1:6" x14ac:dyDescent="0.2">
      <c r="A40" s="9" t="s">
        <v>23</v>
      </c>
      <c r="B40" s="10">
        <v>119</v>
      </c>
      <c r="C40" s="11">
        <v>1048</v>
      </c>
      <c r="D40" s="11">
        <v>1167</v>
      </c>
      <c r="E40" s="11">
        <v>1072</v>
      </c>
      <c r="F40" s="11">
        <v>95</v>
      </c>
    </row>
    <row r="41" spans="1:6" x14ac:dyDescent="0.2">
      <c r="A41" s="9" t="s">
        <v>24</v>
      </c>
      <c r="B41" s="10">
        <v>95</v>
      </c>
      <c r="C41" s="11">
        <v>1228</v>
      </c>
      <c r="D41" s="11">
        <v>1323</v>
      </c>
      <c r="E41" s="11">
        <v>1197</v>
      </c>
      <c r="F41" s="11">
        <v>126</v>
      </c>
    </row>
    <row r="42" spans="1:6" x14ac:dyDescent="0.2">
      <c r="A42" s="12" t="s">
        <v>25</v>
      </c>
      <c r="B42" s="10">
        <v>126</v>
      </c>
      <c r="C42" s="11">
        <v>1118</v>
      </c>
      <c r="D42" s="11">
        <v>1244</v>
      </c>
      <c r="E42" s="11">
        <v>1147</v>
      </c>
      <c r="F42" s="11">
        <v>97</v>
      </c>
    </row>
    <row r="43" spans="1:6" x14ac:dyDescent="0.2">
      <c r="A43" s="12" t="s">
        <v>26</v>
      </c>
      <c r="B43" s="10">
        <v>97</v>
      </c>
      <c r="C43" s="11">
        <v>936</v>
      </c>
      <c r="D43" s="11">
        <v>1033</v>
      </c>
      <c r="E43" s="11">
        <v>957</v>
      </c>
      <c r="F43" s="11">
        <v>76</v>
      </c>
    </row>
    <row r="44" spans="1:6" x14ac:dyDescent="0.2">
      <c r="A44" s="12" t="s">
        <v>27</v>
      </c>
      <c r="B44" s="10">
        <v>76</v>
      </c>
      <c r="C44" s="11">
        <v>869</v>
      </c>
      <c r="D44" s="11">
        <v>945</v>
      </c>
      <c r="E44" s="11">
        <v>843</v>
      </c>
      <c r="F44" s="11">
        <v>102</v>
      </c>
    </row>
    <row r="45" spans="1:6" x14ac:dyDescent="0.2">
      <c r="A45" s="12" t="s">
        <v>28</v>
      </c>
      <c r="B45" s="10">
        <v>102</v>
      </c>
      <c r="C45" s="11">
        <v>746</v>
      </c>
      <c r="D45" s="11">
        <v>848</v>
      </c>
      <c r="E45" s="11">
        <v>758</v>
      </c>
      <c r="F45" s="11">
        <v>90</v>
      </c>
    </row>
    <row r="46" spans="1:6" x14ac:dyDescent="0.2">
      <c r="A46" s="12" t="s">
        <v>146</v>
      </c>
      <c r="B46" s="52" t="s">
        <v>147</v>
      </c>
      <c r="C46" s="42">
        <v>757</v>
      </c>
      <c r="D46" s="42" t="s">
        <v>147</v>
      </c>
      <c r="E46" s="14">
        <v>745</v>
      </c>
      <c r="F46" s="14">
        <v>102</v>
      </c>
    </row>
    <row r="47" spans="1:6" x14ac:dyDescent="0.2">
      <c r="A47" s="53"/>
      <c r="B47" s="11"/>
      <c r="C47" s="11"/>
      <c r="D47" s="18"/>
      <c r="E47" s="11"/>
      <c r="F47" s="19" t="s">
        <v>156</v>
      </c>
    </row>
    <row r="48" spans="1:6" x14ac:dyDescent="0.2">
      <c r="A48" s="54" t="s">
        <v>157</v>
      </c>
    </row>
    <row r="49" spans="1:1" x14ac:dyDescent="0.2">
      <c r="A49" s="20"/>
    </row>
    <row r="50" spans="1:1" x14ac:dyDescent="0.2">
      <c r="A50" s="20"/>
    </row>
  </sheetData>
  <mergeCells count="6">
    <mergeCell ref="C26:E26"/>
    <mergeCell ref="A3:A4"/>
    <mergeCell ref="B3:D3"/>
    <mergeCell ref="E3:E4"/>
    <mergeCell ref="F3:F4"/>
    <mergeCell ref="C5:E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25549-52EC-4F09-A722-E94DD2F83CB0}">
  <dimension ref="A1:F50"/>
  <sheetViews>
    <sheetView view="pageBreakPreview" topLeftCell="A12" zoomScale="60" zoomScaleNormal="100" workbookViewId="0">
      <selection activeCell="A49" sqref="A49"/>
    </sheetView>
  </sheetViews>
  <sheetFormatPr defaultRowHeight="13.2" x14ac:dyDescent="0.2"/>
  <cols>
    <col min="1" max="1" width="16.796875" style="2" customWidth="1"/>
    <col min="2" max="6" width="13.796875" style="2" customWidth="1"/>
    <col min="7" max="256" width="9" style="2"/>
    <col min="257" max="257" width="13.8984375" style="2" customWidth="1"/>
    <col min="258" max="262" width="12.59765625" style="2" customWidth="1"/>
    <col min="263" max="512" width="9" style="2"/>
    <col min="513" max="513" width="13.8984375" style="2" customWidth="1"/>
    <col min="514" max="518" width="12.59765625" style="2" customWidth="1"/>
    <col min="519" max="768" width="9" style="2"/>
    <col min="769" max="769" width="13.8984375" style="2" customWidth="1"/>
    <col min="770" max="774" width="12.59765625" style="2" customWidth="1"/>
    <col min="775" max="1024" width="9" style="2"/>
    <col min="1025" max="1025" width="13.8984375" style="2" customWidth="1"/>
    <col min="1026" max="1030" width="12.59765625" style="2" customWidth="1"/>
    <col min="1031" max="1280" width="9" style="2"/>
    <col min="1281" max="1281" width="13.8984375" style="2" customWidth="1"/>
    <col min="1282" max="1286" width="12.59765625" style="2" customWidth="1"/>
    <col min="1287" max="1536" width="9" style="2"/>
    <col min="1537" max="1537" width="13.8984375" style="2" customWidth="1"/>
    <col min="1538" max="1542" width="12.59765625" style="2" customWidth="1"/>
    <col min="1543" max="1792" width="9" style="2"/>
    <col min="1793" max="1793" width="13.8984375" style="2" customWidth="1"/>
    <col min="1794" max="1798" width="12.59765625" style="2" customWidth="1"/>
    <col min="1799" max="2048" width="9" style="2"/>
    <col min="2049" max="2049" width="13.8984375" style="2" customWidth="1"/>
    <col min="2050" max="2054" width="12.59765625" style="2" customWidth="1"/>
    <col min="2055" max="2304" width="9" style="2"/>
    <col min="2305" max="2305" width="13.8984375" style="2" customWidth="1"/>
    <col min="2306" max="2310" width="12.59765625" style="2" customWidth="1"/>
    <col min="2311" max="2560" width="9" style="2"/>
    <col min="2561" max="2561" width="13.8984375" style="2" customWidth="1"/>
    <col min="2562" max="2566" width="12.59765625" style="2" customWidth="1"/>
    <col min="2567" max="2816" width="9" style="2"/>
    <col min="2817" max="2817" width="13.8984375" style="2" customWidth="1"/>
    <col min="2818" max="2822" width="12.59765625" style="2" customWidth="1"/>
    <col min="2823" max="3072" width="9" style="2"/>
    <col min="3073" max="3073" width="13.8984375" style="2" customWidth="1"/>
    <col min="3074" max="3078" width="12.59765625" style="2" customWidth="1"/>
    <col min="3079" max="3328" width="9" style="2"/>
    <col min="3329" max="3329" width="13.8984375" style="2" customWidth="1"/>
    <col min="3330" max="3334" width="12.59765625" style="2" customWidth="1"/>
    <col min="3335" max="3584" width="9" style="2"/>
    <col min="3585" max="3585" width="13.8984375" style="2" customWidth="1"/>
    <col min="3586" max="3590" width="12.59765625" style="2" customWidth="1"/>
    <col min="3591" max="3840" width="9" style="2"/>
    <col min="3841" max="3841" width="13.8984375" style="2" customWidth="1"/>
    <col min="3842" max="3846" width="12.59765625" style="2" customWidth="1"/>
    <col min="3847" max="4096" width="9" style="2"/>
    <col min="4097" max="4097" width="13.8984375" style="2" customWidth="1"/>
    <col min="4098" max="4102" width="12.59765625" style="2" customWidth="1"/>
    <col min="4103" max="4352" width="9" style="2"/>
    <col min="4353" max="4353" width="13.8984375" style="2" customWidth="1"/>
    <col min="4354" max="4358" width="12.59765625" style="2" customWidth="1"/>
    <col min="4359" max="4608" width="9" style="2"/>
    <col min="4609" max="4609" width="13.8984375" style="2" customWidth="1"/>
    <col min="4610" max="4614" width="12.59765625" style="2" customWidth="1"/>
    <col min="4615" max="4864" width="9" style="2"/>
    <col min="4865" max="4865" width="13.8984375" style="2" customWidth="1"/>
    <col min="4866" max="4870" width="12.59765625" style="2" customWidth="1"/>
    <col min="4871" max="5120" width="9" style="2"/>
    <col min="5121" max="5121" width="13.8984375" style="2" customWidth="1"/>
    <col min="5122" max="5126" width="12.59765625" style="2" customWidth="1"/>
    <col min="5127" max="5376" width="9" style="2"/>
    <col min="5377" max="5377" width="13.8984375" style="2" customWidth="1"/>
    <col min="5378" max="5382" width="12.59765625" style="2" customWidth="1"/>
    <col min="5383" max="5632" width="9" style="2"/>
    <col min="5633" max="5633" width="13.8984375" style="2" customWidth="1"/>
    <col min="5634" max="5638" width="12.59765625" style="2" customWidth="1"/>
    <col min="5639" max="5888" width="9" style="2"/>
    <col min="5889" max="5889" width="13.8984375" style="2" customWidth="1"/>
    <col min="5890" max="5894" width="12.59765625" style="2" customWidth="1"/>
    <col min="5895" max="6144" width="9" style="2"/>
    <col min="6145" max="6145" width="13.8984375" style="2" customWidth="1"/>
    <col min="6146" max="6150" width="12.59765625" style="2" customWidth="1"/>
    <col min="6151" max="6400" width="9" style="2"/>
    <col min="6401" max="6401" width="13.8984375" style="2" customWidth="1"/>
    <col min="6402" max="6406" width="12.59765625" style="2" customWidth="1"/>
    <col min="6407" max="6656" width="9" style="2"/>
    <col min="6657" max="6657" width="13.8984375" style="2" customWidth="1"/>
    <col min="6658" max="6662" width="12.59765625" style="2" customWidth="1"/>
    <col min="6663" max="6912" width="9" style="2"/>
    <col min="6913" max="6913" width="13.8984375" style="2" customWidth="1"/>
    <col min="6914" max="6918" width="12.59765625" style="2" customWidth="1"/>
    <col min="6919" max="7168" width="9" style="2"/>
    <col min="7169" max="7169" width="13.8984375" style="2" customWidth="1"/>
    <col min="7170" max="7174" width="12.59765625" style="2" customWidth="1"/>
    <col min="7175" max="7424" width="9" style="2"/>
    <col min="7425" max="7425" width="13.8984375" style="2" customWidth="1"/>
    <col min="7426" max="7430" width="12.59765625" style="2" customWidth="1"/>
    <col min="7431" max="7680" width="9" style="2"/>
    <col min="7681" max="7681" width="13.8984375" style="2" customWidth="1"/>
    <col min="7682" max="7686" width="12.59765625" style="2" customWidth="1"/>
    <col min="7687" max="7936" width="9" style="2"/>
    <col min="7937" max="7937" width="13.8984375" style="2" customWidth="1"/>
    <col min="7938" max="7942" width="12.59765625" style="2" customWidth="1"/>
    <col min="7943" max="8192" width="9" style="2"/>
    <col min="8193" max="8193" width="13.8984375" style="2" customWidth="1"/>
    <col min="8194" max="8198" width="12.59765625" style="2" customWidth="1"/>
    <col min="8199" max="8448" width="9" style="2"/>
    <col min="8449" max="8449" width="13.8984375" style="2" customWidth="1"/>
    <col min="8450" max="8454" width="12.59765625" style="2" customWidth="1"/>
    <col min="8455" max="8704" width="9" style="2"/>
    <col min="8705" max="8705" width="13.8984375" style="2" customWidth="1"/>
    <col min="8706" max="8710" width="12.59765625" style="2" customWidth="1"/>
    <col min="8711" max="8960" width="9" style="2"/>
    <col min="8961" max="8961" width="13.8984375" style="2" customWidth="1"/>
    <col min="8962" max="8966" width="12.59765625" style="2" customWidth="1"/>
    <col min="8967" max="9216" width="9" style="2"/>
    <col min="9217" max="9217" width="13.8984375" style="2" customWidth="1"/>
    <col min="9218" max="9222" width="12.59765625" style="2" customWidth="1"/>
    <col min="9223" max="9472" width="9" style="2"/>
    <col min="9473" max="9473" width="13.8984375" style="2" customWidth="1"/>
    <col min="9474" max="9478" width="12.59765625" style="2" customWidth="1"/>
    <col min="9479" max="9728" width="9" style="2"/>
    <col min="9729" max="9729" width="13.8984375" style="2" customWidth="1"/>
    <col min="9730" max="9734" width="12.59765625" style="2" customWidth="1"/>
    <col min="9735" max="9984" width="9" style="2"/>
    <col min="9985" max="9985" width="13.8984375" style="2" customWidth="1"/>
    <col min="9986" max="9990" width="12.59765625" style="2" customWidth="1"/>
    <col min="9991" max="10240" width="9" style="2"/>
    <col min="10241" max="10241" width="13.8984375" style="2" customWidth="1"/>
    <col min="10242" max="10246" width="12.59765625" style="2" customWidth="1"/>
    <col min="10247" max="10496" width="9" style="2"/>
    <col min="10497" max="10497" width="13.8984375" style="2" customWidth="1"/>
    <col min="10498" max="10502" width="12.59765625" style="2" customWidth="1"/>
    <col min="10503" max="10752" width="9" style="2"/>
    <col min="10753" max="10753" width="13.8984375" style="2" customWidth="1"/>
    <col min="10754" max="10758" width="12.59765625" style="2" customWidth="1"/>
    <col min="10759" max="11008" width="9" style="2"/>
    <col min="11009" max="11009" width="13.8984375" style="2" customWidth="1"/>
    <col min="11010" max="11014" width="12.59765625" style="2" customWidth="1"/>
    <col min="11015" max="11264" width="9" style="2"/>
    <col min="11265" max="11265" width="13.8984375" style="2" customWidth="1"/>
    <col min="11266" max="11270" width="12.59765625" style="2" customWidth="1"/>
    <col min="11271" max="11520" width="9" style="2"/>
    <col min="11521" max="11521" width="13.8984375" style="2" customWidth="1"/>
    <col min="11522" max="11526" width="12.59765625" style="2" customWidth="1"/>
    <col min="11527" max="11776" width="9" style="2"/>
    <col min="11777" max="11777" width="13.8984375" style="2" customWidth="1"/>
    <col min="11778" max="11782" width="12.59765625" style="2" customWidth="1"/>
    <col min="11783" max="12032" width="9" style="2"/>
    <col min="12033" max="12033" width="13.8984375" style="2" customWidth="1"/>
    <col min="12034" max="12038" width="12.59765625" style="2" customWidth="1"/>
    <col min="12039" max="12288" width="9" style="2"/>
    <col min="12289" max="12289" width="13.8984375" style="2" customWidth="1"/>
    <col min="12290" max="12294" width="12.59765625" style="2" customWidth="1"/>
    <col min="12295" max="12544" width="9" style="2"/>
    <col min="12545" max="12545" width="13.8984375" style="2" customWidth="1"/>
    <col min="12546" max="12550" width="12.59765625" style="2" customWidth="1"/>
    <col min="12551" max="12800" width="9" style="2"/>
    <col min="12801" max="12801" width="13.8984375" style="2" customWidth="1"/>
    <col min="12802" max="12806" width="12.59765625" style="2" customWidth="1"/>
    <col min="12807" max="13056" width="9" style="2"/>
    <col min="13057" max="13057" width="13.8984375" style="2" customWidth="1"/>
    <col min="13058" max="13062" width="12.59765625" style="2" customWidth="1"/>
    <col min="13063" max="13312" width="9" style="2"/>
    <col min="13313" max="13313" width="13.8984375" style="2" customWidth="1"/>
    <col min="13314" max="13318" width="12.59765625" style="2" customWidth="1"/>
    <col min="13319" max="13568" width="9" style="2"/>
    <col min="13569" max="13569" width="13.8984375" style="2" customWidth="1"/>
    <col min="13570" max="13574" width="12.59765625" style="2" customWidth="1"/>
    <col min="13575" max="13824" width="9" style="2"/>
    <col min="13825" max="13825" width="13.8984375" style="2" customWidth="1"/>
    <col min="13826" max="13830" width="12.59765625" style="2" customWidth="1"/>
    <col min="13831" max="14080" width="9" style="2"/>
    <col min="14081" max="14081" width="13.8984375" style="2" customWidth="1"/>
    <col min="14082" max="14086" width="12.59765625" style="2" customWidth="1"/>
    <col min="14087" max="14336" width="9" style="2"/>
    <col min="14337" max="14337" width="13.8984375" style="2" customWidth="1"/>
    <col min="14338" max="14342" width="12.59765625" style="2" customWidth="1"/>
    <col min="14343" max="14592" width="9" style="2"/>
    <col min="14593" max="14593" width="13.8984375" style="2" customWidth="1"/>
    <col min="14594" max="14598" width="12.59765625" style="2" customWidth="1"/>
    <col min="14599" max="14848" width="9" style="2"/>
    <col min="14849" max="14849" width="13.8984375" style="2" customWidth="1"/>
    <col min="14850" max="14854" width="12.59765625" style="2" customWidth="1"/>
    <col min="14855" max="15104" width="9" style="2"/>
    <col min="15105" max="15105" width="13.8984375" style="2" customWidth="1"/>
    <col min="15106" max="15110" width="12.59765625" style="2" customWidth="1"/>
    <col min="15111" max="15360" width="9" style="2"/>
    <col min="15361" max="15361" width="13.8984375" style="2" customWidth="1"/>
    <col min="15362" max="15366" width="12.59765625" style="2" customWidth="1"/>
    <col min="15367" max="15616" width="9" style="2"/>
    <col min="15617" max="15617" width="13.8984375" style="2" customWidth="1"/>
    <col min="15618" max="15622" width="12.59765625" style="2" customWidth="1"/>
    <col min="15623" max="15872" width="9" style="2"/>
    <col min="15873" max="15873" width="13.8984375" style="2" customWidth="1"/>
    <col min="15874" max="15878" width="12.59765625" style="2" customWidth="1"/>
    <col min="15879" max="16128" width="9" style="2"/>
    <col min="16129" max="16129" width="13.8984375" style="2" customWidth="1"/>
    <col min="16130" max="16134" width="12.59765625" style="2" customWidth="1"/>
    <col min="16135" max="16384" width="9" style="2"/>
  </cols>
  <sheetData>
    <row r="1" spans="1:6" ht="19.2" x14ac:dyDescent="0.25">
      <c r="A1" s="1" t="s">
        <v>31</v>
      </c>
    </row>
    <row r="2" spans="1:6" ht="13.8" thickBot="1" x14ac:dyDescent="0.25">
      <c r="A2" s="3"/>
      <c r="B2" s="3"/>
      <c r="C2" s="3"/>
      <c r="D2" s="3"/>
      <c r="E2" s="3"/>
      <c r="F2" s="4" t="s">
        <v>1</v>
      </c>
    </row>
    <row r="3" spans="1:6" ht="13.8" thickTop="1" x14ac:dyDescent="0.2">
      <c r="A3" s="56" t="s">
        <v>2</v>
      </c>
      <c r="B3" s="61" t="s">
        <v>32</v>
      </c>
      <c r="C3" s="61"/>
      <c r="D3" s="61"/>
      <c r="E3" s="56" t="s">
        <v>4</v>
      </c>
      <c r="F3" s="62" t="s">
        <v>5</v>
      </c>
    </row>
    <row r="4" spans="1:6" x14ac:dyDescent="0.2">
      <c r="A4" s="57"/>
      <c r="B4" s="5" t="s">
        <v>33</v>
      </c>
      <c r="C4" s="5" t="s">
        <v>34</v>
      </c>
      <c r="D4" s="5" t="s">
        <v>8</v>
      </c>
      <c r="E4" s="57"/>
      <c r="F4" s="58"/>
    </row>
    <row r="5" spans="1:6" x14ac:dyDescent="0.2">
      <c r="B5" s="7"/>
      <c r="C5" s="65" t="s">
        <v>35</v>
      </c>
      <c r="D5" s="65"/>
      <c r="E5" s="65"/>
      <c r="F5" s="21"/>
    </row>
    <row r="6" spans="1:6" x14ac:dyDescent="0.2">
      <c r="A6" s="9" t="s">
        <v>10</v>
      </c>
      <c r="B6" s="10">
        <v>65</v>
      </c>
      <c r="C6" s="11">
        <v>422</v>
      </c>
      <c r="D6" s="11">
        <v>487</v>
      </c>
      <c r="E6" s="11">
        <v>443</v>
      </c>
      <c r="F6" s="11">
        <v>44</v>
      </c>
    </row>
    <row r="7" spans="1:6" x14ac:dyDescent="0.2">
      <c r="A7" s="9" t="s">
        <v>36</v>
      </c>
      <c r="B7" s="10">
        <v>44</v>
      </c>
      <c r="C7" s="11">
        <v>301</v>
      </c>
      <c r="D7" s="11">
        <v>345</v>
      </c>
      <c r="E7" s="11">
        <v>318</v>
      </c>
      <c r="F7" s="11">
        <v>27</v>
      </c>
    </row>
    <row r="8" spans="1:6" x14ac:dyDescent="0.2">
      <c r="A8" s="9" t="s">
        <v>37</v>
      </c>
      <c r="B8" s="10">
        <v>27</v>
      </c>
      <c r="C8" s="11">
        <v>263</v>
      </c>
      <c r="D8" s="11">
        <v>290</v>
      </c>
      <c r="E8" s="11">
        <v>223</v>
      </c>
      <c r="F8" s="11">
        <v>67</v>
      </c>
    </row>
    <row r="9" spans="1:6" x14ac:dyDescent="0.2">
      <c r="A9" s="9" t="s">
        <v>13</v>
      </c>
      <c r="B9" s="10">
        <v>67</v>
      </c>
      <c r="C9" s="11">
        <v>259</v>
      </c>
      <c r="D9" s="11">
        <v>326</v>
      </c>
      <c r="E9" s="11">
        <v>272</v>
      </c>
      <c r="F9" s="11">
        <v>54</v>
      </c>
    </row>
    <row r="10" spans="1:6" x14ac:dyDescent="0.2">
      <c r="A10" s="9" t="s">
        <v>14</v>
      </c>
      <c r="B10" s="10">
        <v>54</v>
      </c>
      <c r="C10" s="11">
        <v>207</v>
      </c>
      <c r="D10" s="11">
        <v>261</v>
      </c>
      <c r="E10" s="11">
        <v>219</v>
      </c>
      <c r="F10" s="11">
        <v>42</v>
      </c>
    </row>
    <row r="11" spans="1:6" x14ac:dyDescent="0.2">
      <c r="A11" s="9" t="s">
        <v>15</v>
      </c>
      <c r="B11" s="10">
        <v>42</v>
      </c>
      <c r="C11" s="11">
        <v>167</v>
      </c>
      <c r="D11" s="11">
        <v>209</v>
      </c>
      <c r="E11" s="11">
        <v>191</v>
      </c>
      <c r="F11" s="11">
        <v>18</v>
      </c>
    </row>
    <row r="12" spans="1:6" x14ac:dyDescent="0.2">
      <c r="A12" s="9" t="s">
        <v>16</v>
      </c>
      <c r="B12" s="10">
        <v>18</v>
      </c>
      <c r="C12" s="11">
        <v>169</v>
      </c>
      <c r="D12" s="11">
        <v>187</v>
      </c>
      <c r="E12" s="11">
        <v>171</v>
      </c>
      <c r="F12" s="11">
        <v>16</v>
      </c>
    </row>
    <row r="13" spans="1:6" x14ac:dyDescent="0.2">
      <c r="A13" s="9" t="s">
        <v>17</v>
      </c>
      <c r="B13" s="10">
        <v>16</v>
      </c>
      <c r="C13" s="11">
        <v>180</v>
      </c>
      <c r="D13" s="11">
        <v>196</v>
      </c>
      <c r="E13" s="11">
        <v>160</v>
      </c>
      <c r="F13" s="11">
        <v>36</v>
      </c>
    </row>
    <row r="14" spans="1:6" x14ac:dyDescent="0.2">
      <c r="A14" s="9" t="s">
        <v>18</v>
      </c>
      <c r="B14" s="10">
        <v>36</v>
      </c>
      <c r="C14" s="11">
        <v>196</v>
      </c>
      <c r="D14" s="11">
        <v>232</v>
      </c>
      <c r="E14" s="11">
        <v>205</v>
      </c>
      <c r="F14" s="11">
        <v>27</v>
      </c>
    </row>
    <row r="15" spans="1:6" x14ac:dyDescent="0.2">
      <c r="A15" s="9" t="s">
        <v>19</v>
      </c>
      <c r="B15" s="10">
        <v>27</v>
      </c>
      <c r="C15" s="11">
        <v>184</v>
      </c>
      <c r="D15" s="11">
        <v>211</v>
      </c>
      <c r="E15" s="11">
        <v>182</v>
      </c>
      <c r="F15" s="11">
        <v>29</v>
      </c>
    </row>
    <row r="16" spans="1:6" x14ac:dyDescent="0.2">
      <c r="A16" s="9" t="s">
        <v>20</v>
      </c>
      <c r="B16" s="10">
        <v>29</v>
      </c>
      <c r="C16" s="11">
        <v>155</v>
      </c>
      <c r="D16" s="11">
        <v>184</v>
      </c>
      <c r="E16" s="11">
        <v>156</v>
      </c>
      <c r="F16" s="11">
        <v>28</v>
      </c>
    </row>
    <row r="17" spans="1:6" x14ac:dyDescent="0.2">
      <c r="A17" s="12" t="s">
        <v>21</v>
      </c>
      <c r="B17" s="11">
        <v>28</v>
      </c>
      <c r="C17" s="11">
        <v>185</v>
      </c>
      <c r="D17" s="11">
        <v>213</v>
      </c>
      <c r="E17" s="11">
        <v>175</v>
      </c>
      <c r="F17" s="11">
        <v>38</v>
      </c>
    </row>
    <row r="18" spans="1:6" x14ac:dyDescent="0.2">
      <c r="A18" s="12" t="s">
        <v>22</v>
      </c>
      <c r="B18" s="11">
        <v>38</v>
      </c>
      <c r="C18" s="11">
        <v>215</v>
      </c>
      <c r="D18" s="11">
        <v>253</v>
      </c>
      <c r="E18" s="11">
        <v>221</v>
      </c>
      <c r="F18" s="11">
        <v>32</v>
      </c>
    </row>
    <row r="19" spans="1:6" x14ac:dyDescent="0.2">
      <c r="A19" s="12" t="s">
        <v>23</v>
      </c>
      <c r="B19" s="11">
        <v>32</v>
      </c>
      <c r="C19" s="11">
        <v>153</v>
      </c>
      <c r="D19" s="11">
        <v>185</v>
      </c>
      <c r="E19" s="11">
        <v>157</v>
      </c>
      <c r="F19" s="11">
        <v>28</v>
      </c>
    </row>
    <row r="20" spans="1:6" x14ac:dyDescent="0.2">
      <c r="A20" s="12" t="s">
        <v>24</v>
      </c>
      <c r="B20" s="11">
        <v>28</v>
      </c>
      <c r="C20" s="11">
        <v>185</v>
      </c>
      <c r="D20" s="11">
        <v>213</v>
      </c>
      <c r="E20" s="11">
        <v>179</v>
      </c>
      <c r="F20" s="11">
        <v>34</v>
      </c>
    </row>
    <row r="21" spans="1:6" x14ac:dyDescent="0.2">
      <c r="A21" s="12" t="s">
        <v>25</v>
      </c>
      <c r="B21" s="11">
        <v>34</v>
      </c>
      <c r="C21" s="11">
        <v>202</v>
      </c>
      <c r="D21" s="11">
        <v>236</v>
      </c>
      <c r="E21" s="11">
        <v>207</v>
      </c>
      <c r="F21" s="11">
        <v>29</v>
      </c>
    </row>
    <row r="22" spans="1:6" x14ac:dyDescent="0.2">
      <c r="A22" s="12" t="s">
        <v>26</v>
      </c>
      <c r="B22" s="11">
        <v>29</v>
      </c>
      <c r="C22" s="11">
        <v>213</v>
      </c>
      <c r="D22" s="11">
        <v>242</v>
      </c>
      <c r="E22" s="11">
        <v>196</v>
      </c>
      <c r="F22" s="11">
        <v>46</v>
      </c>
    </row>
    <row r="23" spans="1:6" x14ac:dyDescent="0.2">
      <c r="A23" s="12" t="s">
        <v>27</v>
      </c>
      <c r="B23" s="11">
        <v>46</v>
      </c>
      <c r="C23" s="11">
        <v>197</v>
      </c>
      <c r="D23" s="11">
        <v>243</v>
      </c>
      <c r="E23" s="11">
        <v>194</v>
      </c>
      <c r="F23" s="11">
        <v>49</v>
      </c>
    </row>
    <row r="24" spans="1:6" x14ac:dyDescent="0.2">
      <c r="A24" s="12" t="s">
        <v>28</v>
      </c>
      <c r="B24" s="11">
        <v>49</v>
      </c>
      <c r="C24" s="11">
        <v>217</v>
      </c>
      <c r="D24" s="11">
        <v>266</v>
      </c>
      <c r="E24" s="11">
        <v>235</v>
      </c>
      <c r="F24" s="11">
        <v>31</v>
      </c>
    </row>
    <row r="25" spans="1:6" x14ac:dyDescent="0.2">
      <c r="A25" s="17" t="s">
        <v>148</v>
      </c>
      <c r="B25" s="42" t="s">
        <v>149</v>
      </c>
      <c r="C25" s="42">
        <v>144</v>
      </c>
      <c r="D25" s="42" t="s">
        <v>147</v>
      </c>
      <c r="E25" s="42">
        <v>160</v>
      </c>
      <c r="F25" s="14">
        <v>15</v>
      </c>
    </row>
    <row r="26" spans="1:6" x14ac:dyDescent="0.2">
      <c r="B26" s="15"/>
      <c r="C26" s="64" t="s">
        <v>38</v>
      </c>
      <c r="D26" s="64"/>
      <c r="E26" s="64"/>
      <c r="F26" s="22"/>
    </row>
    <row r="27" spans="1:6" x14ac:dyDescent="0.2">
      <c r="A27" s="9" t="s">
        <v>10</v>
      </c>
      <c r="B27" s="10">
        <v>12</v>
      </c>
      <c r="C27" s="11">
        <v>3041</v>
      </c>
      <c r="D27" s="11">
        <v>3053</v>
      </c>
      <c r="E27" s="11">
        <v>3042</v>
      </c>
      <c r="F27" s="11">
        <v>11</v>
      </c>
    </row>
    <row r="28" spans="1:6" x14ac:dyDescent="0.2">
      <c r="A28" s="9" t="s">
        <v>36</v>
      </c>
      <c r="B28" s="10">
        <v>11</v>
      </c>
      <c r="C28" s="11">
        <v>3114</v>
      </c>
      <c r="D28" s="11">
        <v>3125</v>
      </c>
      <c r="E28" s="11">
        <v>3114</v>
      </c>
      <c r="F28" s="11">
        <v>11</v>
      </c>
    </row>
    <row r="29" spans="1:6" x14ac:dyDescent="0.2">
      <c r="A29" s="9" t="s">
        <v>37</v>
      </c>
      <c r="B29" s="10">
        <v>11</v>
      </c>
      <c r="C29" s="11">
        <v>2780</v>
      </c>
      <c r="D29" s="11">
        <v>2791</v>
      </c>
      <c r="E29" s="11">
        <v>2770</v>
      </c>
      <c r="F29" s="11">
        <v>21</v>
      </c>
    </row>
    <row r="30" spans="1:6" x14ac:dyDescent="0.2">
      <c r="A30" s="9" t="s">
        <v>13</v>
      </c>
      <c r="B30" s="10">
        <v>21</v>
      </c>
      <c r="C30" s="11">
        <v>2754</v>
      </c>
      <c r="D30" s="11">
        <v>2775</v>
      </c>
      <c r="E30" s="11">
        <v>2770</v>
      </c>
      <c r="F30" s="11">
        <v>5</v>
      </c>
    </row>
    <row r="31" spans="1:6" ht="14.25" customHeight="1" x14ac:dyDescent="0.2">
      <c r="A31" s="9" t="s">
        <v>14</v>
      </c>
      <c r="B31" s="10">
        <v>5</v>
      </c>
      <c r="C31" s="11">
        <v>2483</v>
      </c>
      <c r="D31" s="11">
        <v>2488</v>
      </c>
      <c r="E31" s="11">
        <v>2479</v>
      </c>
      <c r="F31" s="11">
        <v>9</v>
      </c>
    </row>
    <row r="32" spans="1:6" ht="14.25" customHeight="1" x14ac:dyDescent="0.2">
      <c r="A32" s="9" t="s">
        <v>15</v>
      </c>
      <c r="B32" s="10">
        <v>9</v>
      </c>
      <c r="C32" s="11">
        <v>2613</v>
      </c>
      <c r="D32" s="11">
        <v>2622</v>
      </c>
      <c r="E32" s="11">
        <v>2622</v>
      </c>
      <c r="F32" s="11">
        <v>0</v>
      </c>
    </row>
    <row r="33" spans="1:6" ht="14.25" customHeight="1" x14ac:dyDescent="0.2">
      <c r="A33" s="9" t="s">
        <v>16</v>
      </c>
      <c r="B33" s="10">
        <v>0</v>
      </c>
      <c r="C33" s="11">
        <v>1940</v>
      </c>
      <c r="D33" s="11">
        <v>1940</v>
      </c>
      <c r="E33" s="11">
        <v>1927</v>
      </c>
      <c r="F33" s="11">
        <v>13</v>
      </c>
    </row>
    <row r="34" spans="1:6" ht="14.25" customHeight="1" x14ac:dyDescent="0.2">
      <c r="A34" s="9" t="s">
        <v>17</v>
      </c>
      <c r="B34" s="10">
        <v>13</v>
      </c>
      <c r="C34" s="11">
        <v>1889</v>
      </c>
      <c r="D34" s="11">
        <v>1902</v>
      </c>
      <c r="E34" s="11">
        <v>1896</v>
      </c>
      <c r="F34" s="11">
        <v>6</v>
      </c>
    </row>
    <row r="35" spans="1:6" ht="14.25" customHeight="1" x14ac:dyDescent="0.2">
      <c r="A35" s="12" t="s">
        <v>18</v>
      </c>
      <c r="B35" s="10">
        <v>6</v>
      </c>
      <c r="C35" s="11">
        <v>1956</v>
      </c>
      <c r="D35" s="11">
        <v>1962</v>
      </c>
      <c r="E35" s="11">
        <v>1956</v>
      </c>
      <c r="F35" s="11">
        <v>6</v>
      </c>
    </row>
    <row r="36" spans="1:6" ht="14.25" customHeight="1" x14ac:dyDescent="0.2">
      <c r="A36" s="12" t="s">
        <v>19</v>
      </c>
      <c r="B36" s="10">
        <v>6</v>
      </c>
      <c r="C36" s="11">
        <v>2125</v>
      </c>
      <c r="D36" s="11">
        <v>2131</v>
      </c>
      <c r="E36" s="11">
        <v>2125</v>
      </c>
      <c r="F36" s="11">
        <v>6</v>
      </c>
    </row>
    <row r="37" spans="1:6" ht="14.25" customHeight="1" x14ac:dyDescent="0.2">
      <c r="A37" s="12" t="s">
        <v>20</v>
      </c>
      <c r="B37" s="10">
        <v>6</v>
      </c>
      <c r="C37" s="11">
        <v>1825</v>
      </c>
      <c r="D37" s="11">
        <v>1831</v>
      </c>
      <c r="E37" s="11">
        <v>1829</v>
      </c>
      <c r="F37" s="11">
        <v>2</v>
      </c>
    </row>
    <row r="38" spans="1:6" ht="14.25" customHeight="1" x14ac:dyDescent="0.2">
      <c r="A38" s="12" t="s">
        <v>21</v>
      </c>
      <c r="B38" s="11">
        <v>2</v>
      </c>
      <c r="C38" s="11">
        <v>2157</v>
      </c>
      <c r="D38" s="11">
        <v>2159</v>
      </c>
      <c r="E38" s="11">
        <v>2150</v>
      </c>
      <c r="F38" s="11">
        <v>9</v>
      </c>
    </row>
    <row r="39" spans="1:6" ht="14.25" customHeight="1" x14ac:dyDescent="0.2">
      <c r="A39" s="12" t="s">
        <v>22</v>
      </c>
      <c r="B39" s="11">
        <v>9</v>
      </c>
      <c r="C39" s="11">
        <v>1982</v>
      </c>
      <c r="D39" s="11">
        <v>1991</v>
      </c>
      <c r="E39" s="11">
        <v>1980</v>
      </c>
      <c r="F39" s="11">
        <v>11</v>
      </c>
    </row>
    <row r="40" spans="1:6" ht="14.25" customHeight="1" x14ac:dyDescent="0.2">
      <c r="A40" s="12" t="s">
        <v>23</v>
      </c>
      <c r="B40" s="11">
        <v>11</v>
      </c>
      <c r="C40" s="11">
        <v>1708</v>
      </c>
      <c r="D40" s="11">
        <v>1719</v>
      </c>
      <c r="E40" s="11">
        <v>1716</v>
      </c>
      <c r="F40" s="11">
        <v>3</v>
      </c>
    </row>
    <row r="41" spans="1:6" ht="14.25" customHeight="1" x14ac:dyDescent="0.2">
      <c r="A41" s="12" t="s">
        <v>24</v>
      </c>
      <c r="B41" s="11">
        <v>3</v>
      </c>
      <c r="C41" s="11">
        <v>1869</v>
      </c>
      <c r="D41" s="11">
        <v>1872</v>
      </c>
      <c r="E41" s="11">
        <v>1857</v>
      </c>
      <c r="F41" s="11">
        <v>15</v>
      </c>
    </row>
    <row r="42" spans="1:6" ht="14.25" customHeight="1" x14ac:dyDescent="0.2">
      <c r="A42" s="12" t="s">
        <v>25</v>
      </c>
      <c r="B42" s="11">
        <v>15</v>
      </c>
      <c r="C42" s="11">
        <v>1490</v>
      </c>
      <c r="D42" s="11">
        <v>1505</v>
      </c>
      <c r="E42" s="11">
        <v>1503</v>
      </c>
      <c r="F42" s="11">
        <v>2</v>
      </c>
    </row>
    <row r="43" spans="1:6" ht="14.25" customHeight="1" x14ac:dyDescent="0.2">
      <c r="A43" s="12" t="s">
        <v>26</v>
      </c>
      <c r="B43" s="11">
        <v>2</v>
      </c>
      <c r="C43" s="11">
        <v>1872</v>
      </c>
      <c r="D43" s="11">
        <v>1874</v>
      </c>
      <c r="E43" s="11">
        <v>1872</v>
      </c>
      <c r="F43" s="11">
        <v>2</v>
      </c>
    </row>
    <row r="44" spans="1:6" ht="14.25" customHeight="1" x14ac:dyDescent="0.2">
      <c r="A44" s="12" t="s">
        <v>27</v>
      </c>
      <c r="B44" s="11">
        <v>2</v>
      </c>
      <c r="C44" s="11">
        <v>1439</v>
      </c>
      <c r="D44" s="11">
        <v>1441</v>
      </c>
      <c r="E44" s="11">
        <v>1433</v>
      </c>
      <c r="F44" s="11">
        <v>8</v>
      </c>
    </row>
    <row r="45" spans="1:6" ht="14.25" customHeight="1" x14ac:dyDescent="0.2">
      <c r="A45" s="12" t="s">
        <v>28</v>
      </c>
      <c r="B45" s="11">
        <v>8</v>
      </c>
      <c r="C45" s="11">
        <v>1644</v>
      </c>
      <c r="D45" s="11">
        <v>1652</v>
      </c>
      <c r="E45" s="11">
        <v>1652</v>
      </c>
      <c r="F45" s="11">
        <v>0</v>
      </c>
    </row>
    <row r="46" spans="1:6" ht="14.25" customHeight="1" x14ac:dyDescent="0.2">
      <c r="A46" s="17" t="s">
        <v>148</v>
      </c>
      <c r="B46" s="42" t="s">
        <v>149</v>
      </c>
      <c r="C46" s="42">
        <v>1719</v>
      </c>
      <c r="D46" s="42" t="s">
        <v>147</v>
      </c>
      <c r="E46" s="14">
        <v>1717</v>
      </c>
      <c r="F46" s="14">
        <v>2</v>
      </c>
    </row>
    <row r="47" spans="1:6" x14ac:dyDescent="0.2">
      <c r="A47" s="53"/>
      <c r="B47" s="11"/>
      <c r="F47" s="19" t="s">
        <v>156</v>
      </c>
    </row>
    <row r="48" spans="1:6" x14ac:dyDescent="0.2">
      <c r="A48" s="2" t="s">
        <v>157</v>
      </c>
    </row>
    <row r="49" spans="1:1" x14ac:dyDescent="0.2">
      <c r="A49" s="20"/>
    </row>
    <row r="50" spans="1:1" x14ac:dyDescent="0.2">
      <c r="A50" s="20"/>
    </row>
  </sheetData>
  <mergeCells count="6">
    <mergeCell ref="C26:E26"/>
    <mergeCell ref="A3:A4"/>
    <mergeCell ref="B3:D3"/>
    <mergeCell ref="E3:E4"/>
    <mergeCell ref="F3:F4"/>
    <mergeCell ref="C5:E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8B045-BC36-43D2-B786-9851ED8BA9E2}">
  <sheetPr>
    <pageSetUpPr fitToPage="1"/>
  </sheetPr>
  <dimension ref="A1:S26"/>
  <sheetViews>
    <sheetView showZeros="0" zoomScaleNormal="100" workbookViewId="0">
      <pane xSplit="1" topLeftCell="E1" activePane="topRight" state="frozen"/>
      <selection pane="topRight" activeCell="F11" sqref="F11"/>
    </sheetView>
  </sheetViews>
  <sheetFormatPr defaultRowHeight="13.2" x14ac:dyDescent="0.2"/>
  <cols>
    <col min="1" max="1" width="11.59765625" style="2" customWidth="1"/>
    <col min="2" max="18" width="10.59765625" style="2" customWidth="1"/>
    <col min="19" max="19" width="16.59765625" style="2" customWidth="1"/>
    <col min="20" max="256" width="9" style="2"/>
    <col min="257" max="257" width="11.59765625" style="2" customWidth="1"/>
    <col min="258" max="274" width="10.59765625" style="2" customWidth="1"/>
    <col min="275" max="275" width="16.59765625" style="2" customWidth="1"/>
    <col min="276" max="512" width="9" style="2"/>
    <col min="513" max="513" width="11.59765625" style="2" customWidth="1"/>
    <col min="514" max="530" width="10.59765625" style="2" customWidth="1"/>
    <col min="531" max="531" width="16.59765625" style="2" customWidth="1"/>
    <col min="532" max="768" width="9" style="2"/>
    <col min="769" max="769" width="11.59765625" style="2" customWidth="1"/>
    <col min="770" max="786" width="10.59765625" style="2" customWidth="1"/>
    <col min="787" max="787" width="16.59765625" style="2" customWidth="1"/>
    <col min="788" max="1024" width="9" style="2"/>
    <col min="1025" max="1025" width="11.59765625" style="2" customWidth="1"/>
    <col min="1026" max="1042" width="10.59765625" style="2" customWidth="1"/>
    <col min="1043" max="1043" width="16.59765625" style="2" customWidth="1"/>
    <col min="1044" max="1280" width="9" style="2"/>
    <col min="1281" max="1281" width="11.59765625" style="2" customWidth="1"/>
    <col min="1282" max="1298" width="10.59765625" style="2" customWidth="1"/>
    <col min="1299" max="1299" width="16.59765625" style="2" customWidth="1"/>
    <col min="1300" max="1536" width="9" style="2"/>
    <col min="1537" max="1537" width="11.59765625" style="2" customWidth="1"/>
    <col min="1538" max="1554" width="10.59765625" style="2" customWidth="1"/>
    <col min="1555" max="1555" width="16.59765625" style="2" customWidth="1"/>
    <col min="1556" max="1792" width="9" style="2"/>
    <col min="1793" max="1793" width="11.59765625" style="2" customWidth="1"/>
    <col min="1794" max="1810" width="10.59765625" style="2" customWidth="1"/>
    <col min="1811" max="1811" width="16.59765625" style="2" customWidth="1"/>
    <col min="1812" max="2048" width="9" style="2"/>
    <col min="2049" max="2049" width="11.59765625" style="2" customWidth="1"/>
    <col min="2050" max="2066" width="10.59765625" style="2" customWidth="1"/>
    <col min="2067" max="2067" width="16.59765625" style="2" customWidth="1"/>
    <col min="2068" max="2304" width="9" style="2"/>
    <col min="2305" max="2305" width="11.59765625" style="2" customWidth="1"/>
    <col min="2306" max="2322" width="10.59765625" style="2" customWidth="1"/>
    <col min="2323" max="2323" width="16.59765625" style="2" customWidth="1"/>
    <col min="2324" max="2560" width="9" style="2"/>
    <col min="2561" max="2561" width="11.59765625" style="2" customWidth="1"/>
    <col min="2562" max="2578" width="10.59765625" style="2" customWidth="1"/>
    <col min="2579" max="2579" width="16.59765625" style="2" customWidth="1"/>
    <col min="2580" max="2816" width="9" style="2"/>
    <col min="2817" max="2817" width="11.59765625" style="2" customWidth="1"/>
    <col min="2818" max="2834" width="10.59765625" style="2" customWidth="1"/>
    <col min="2835" max="2835" width="16.59765625" style="2" customWidth="1"/>
    <col min="2836" max="3072" width="9" style="2"/>
    <col min="3073" max="3073" width="11.59765625" style="2" customWidth="1"/>
    <col min="3074" max="3090" width="10.59765625" style="2" customWidth="1"/>
    <col min="3091" max="3091" width="16.59765625" style="2" customWidth="1"/>
    <col min="3092" max="3328" width="9" style="2"/>
    <col min="3329" max="3329" width="11.59765625" style="2" customWidth="1"/>
    <col min="3330" max="3346" width="10.59765625" style="2" customWidth="1"/>
    <col min="3347" max="3347" width="16.59765625" style="2" customWidth="1"/>
    <col min="3348" max="3584" width="9" style="2"/>
    <col min="3585" max="3585" width="11.59765625" style="2" customWidth="1"/>
    <col min="3586" max="3602" width="10.59765625" style="2" customWidth="1"/>
    <col min="3603" max="3603" width="16.59765625" style="2" customWidth="1"/>
    <col min="3604" max="3840" width="9" style="2"/>
    <col min="3841" max="3841" width="11.59765625" style="2" customWidth="1"/>
    <col min="3842" max="3858" width="10.59765625" style="2" customWidth="1"/>
    <col min="3859" max="3859" width="16.59765625" style="2" customWidth="1"/>
    <col min="3860" max="4096" width="9" style="2"/>
    <col min="4097" max="4097" width="11.59765625" style="2" customWidth="1"/>
    <col min="4098" max="4114" width="10.59765625" style="2" customWidth="1"/>
    <col min="4115" max="4115" width="16.59765625" style="2" customWidth="1"/>
    <col min="4116" max="4352" width="9" style="2"/>
    <col min="4353" max="4353" width="11.59765625" style="2" customWidth="1"/>
    <col min="4354" max="4370" width="10.59765625" style="2" customWidth="1"/>
    <col min="4371" max="4371" width="16.59765625" style="2" customWidth="1"/>
    <col min="4372" max="4608" width="9" style="2"/>
    <col min="4609" max="4609" width="11.59765625" style="2" customWidth="1"/>
    <col min="4610" max="4626" width="10.59765625" style="2" customWidth="1"/>
    <col min="4627" max="4627" width="16.59765625" style="2" customWidth="1"/>
    <col min="4628" max="4864" width="9" style="2"/>
    <col min="4865" max="4865" width="11.59765625" style="2" customWidth="1"/>
    <col min="4866" max="4882" width="10.59765625" style="2" customWidth="1"/>
    <col min="4883" max="4883" width="16.59765625" style="2" customWidth="1"/>
    <col min="4884" max="5120" width="9" style="2"/>
    <col min="5121" max="5121" width="11.59765625" style="2" customWidth="1"/>
    <col min="5122" max="5138" width="10.59765625" style="2" customWidth="1"/>
    <col min="5139" max="5139" width="16.59765625" style="2" customWidth="1"/>
    <col min="5140" max="5376" width="9" style="2"/>
    <col min="5377" max="5377" width="11.59765625" style="2" customWidth="1"/>
    <col min="5378" max="5394" width="10.59765625" style="2" customWidth="1"/>
    <col min="5395" max="5395" width="16.59765625" style="2" customWidth="1"/>
    <col min="5396" max="5632" width="9" style="2"/>
    <col min="5633" max="5633" width="11.59765625" style="2" customWidth="1"/>
    <col min="5634" max="5650" width="10.59765625" style="2" customWidth="1"/>
    <col min="5651" max="5651" width="16.59765625" style="2" customWidth="1"/>
    <col min="5652" max="5888" width="9" style="2"/>
    <col min="5889" max="5889" width="11.59765625" style="2" customWidth="1"/>
    <col min="5890" max="5906" width="10.59765625" style="2" customWidth="1"/>
    <col min="5907" max="5907" width="16.59765625" style="2" customWidth="1"/>
    <col min="5908" max="6144" width="9" style="2"/>
    <col min="6145" max="6145" width="11.59765625" style="2" customWidth="1"/>
    <col min="6146" max="6162" width="10.59765625" style="2" customWidth="1"/>
    <col min="6163" max="6163" width="16.59765625" style="2" customWidth="1"/>
    <col min="6164" max="6400" width="9" style="2"/>
    <col min="6401" max="6401" width="11.59765625" style="2" customWidth="1"/>
    <col min="6402" max="6418" width="10.59765625" style="2" customWidth="1"/>
    <col min="6419" max="6419" width="16.59765625" style="2" customWidth="1"/>
    <col min="6420" max="6656" width="9" style="2"/>
    <col min="6657" max="6657" width="11.59765625" style="2" customWidth="1"/>
    <col min="6658" max="6674" width="10.59765625" style="2" customWidth="1"/>
    <col min="6675" max="6675" width="16.59765625" style="2" customWidth="1"/>
    <col min="6676" max="6912" width="9" style="2"/>
    <col min="6913" max="6913" width="11.59765625" style="2" customWidth="1"/>
    <col min="6914" max="6930" width="10.59765625" style="2" customWidth="1"/>
    <col min="6931" max="6931" width="16.59765625" style="2" customWidth="1"/>
    <col min="6932" max="7168" width="9" style="2"/>
    <col min="7169" max="7169" width="11.59765625" style="2" customWidth="1"/>
    <col min="7170" max="7186" width="10.59765625" style="2" customWidth="1"/>
    <col min="7187" max="7187" width="16.59765625" style="2" customWidth="1"/>
    <col min="7188" max="7424" width="9" style="2"/>
    <col min="7425" max="7425" width="11.59765625" style="2" customWidth="1"/>
    <col min="7426" max="7442" width="10.59765625" style="2" customWidth="1"/>
    <col min="7443" max="7443" width="16.59765625" style="2" customWidth="1"/>
    <col min="7444" max="7680" width="9" style="2"/>
    <col min="7681" max="7681" width="11.59765625" style="2" customWidth="1"/>
    <col min="7682" max="7698" width="10.59765625" style="2" customWidth="1"/>
    <col min="7699" max="7699" width="16.59765625" style="2" customWidth="1"/>
    <col min="7700" max="7936" width="9" style="2"/>
    <col min="7937" max="7937" width="11.59765625" style="2" customWidth="1"/>
    <col min="7938" max="7954" width="10.59765625" style="2" customWidth="1"/>
    <col min="7955" max="7955" width="16.59765625" style="2" customWidth="1"/>
    <col min="7956" max="8192" width="9" style="2"/>
    <col min="8193" max="8193" width="11.59765625" style="2" customWidth="1"/>
    <col min="8194" max="8210" width="10.59765625" style="2" customWidth="1"/>
    <col min="8211" max="8211" width="16.59765625" style="2" customWidth="1"/>
    <col min="8212" max="8448" width="9" style="2"/>
    <col min="8449" max="8449" width="11.59765625" style="2" customWidth="1"/>
    <col min="8450" max="8466" width="10.59765625" style="2" customWidth="1"/>
    <col min="8467" max="8467" width="16.59765625" style="2" customWidth="1"/>
    <col min="8468" max="8704" width="9" style="2"/>
    <col min="8705" max="8705" width="11.59765625" style="2" customWidth="1"/>
    <col min="8706" max="8722" width="10.59765625" style="2" customWidth="1"/>
    <col min="8723" max="8723" width="16.59765625" style="2" customWidth="1"/>
    <col min="8724" max="8960" width="9" style="2"/>
    <col min="8961" max="8961" width="11.59765625" style="2" customWidth="1"/>
    <col min="8962" max="8978" width="10.59765625" style="2" customWidth="1"/>
    <col min="8979" max="8979" width="16.59765625" style="2" customWidth="1"/>
    <col min="8980" max="9216" width="9" style="2"/>
    <col min="9217" max="9217" width="11.59765625" style="2" customWidth="1"/>
    <col min="9218" max="9234" width="10.59765625" style="2" customWidth="1"/>
    <col min="9235" max="9235" width="16.59765625" style="2" customWidth="1"/>
    <col min="9236" max="9472" width="9" style="2"/>
    <col min="9473" max="9473" width="11.59765625" style="2" customWidth="1"/>
    <col min="9474" max="9490" width="10.59765625" style="2" customWidth="1"/>
    <col min="9491" max="9491" width="16.59765625" style="2" customWidth="1"/>
    <col min="9492" max="9728" width="9" style="2"/>
    <col min="9729" max="9729" width="11.59765625" style="2" customWidth="1"/>
    <col min="9730" max="9746" width="10.59765625" style="2" customWidth="1"/>
    <col min="9747" max="9747" width="16.59765625" style="2" customWidth="1"/>
    <col min="9748" max="9984" width="9" style="2"/>
    <col min="9985" max="9985" width="11.59765625" style="2" customWidth="1"/>
    <col min="9986" max="10002" width="10.59765625" style="2" customWidth="1"/>
    <col min="10003" max="10003" width="16.59765625" style="2" customWidth="1"/>
    <col min="10004" max="10240" width="9" style="2"/>
    <col min="10241" max="10241" width="11.59765625" style="2" customWidth="1"/>
    <col min="10242" max="10258" width="10.59765625" style="2" customWidth="1"/>
    <col min="10259" max="10259" width="16.59765625" style="2" customWidth="1"/>
    <col min="10260" max="10496" width="9" style="2"/>
    <col min="10497" max="10497" width="11.59765625" style="2" customWidth="1"/>
    <col min="10498" max="10514" width="10.59765625" style="2" customWidth="1"/>
    <col min="10515" max="10515" width="16.59765625" style="2" customWidth="1"/>
    <col min="10516" max="10752" width="9" style="2"/>
    <col min="10753" max="10753" width="11.59765625" style="2" customWidth="1"/>
    <col min="10754" max="10770" width="10.59765625" style="2" customWidth="1"/>
    <col min="10771" max="10771" width="16.59765625" style="2" customWidth="1"/>
    <col min="10772" max="11008" width="9" style="2"/>
    <col min="11009" max="11009" width="11.59765625" style="2" customWidth="1"/>
    <col min="11010" max="11026" width="10.59765625" style="2" customWidth="1"/>
    <col min="11027" max="11027" width="16.59765625" style="2" customWidth="1"/>
    <col min="11028" max="11264" width="9" style="2"/>
    <col min="11265" max="11265" width="11.59765625" style="2" customWidth="1"/>
    <col min="11266" max="11282" width="10.59765625" style="2" customWidth="1"/>
    <col min="11283" max="11283" width="16.59765625" style="2" customWidth="1"/>
    <col min="11284" max="11520" width="9" style="2"/>
    <col min="11521" max="11521" width="11.59765625" style="2" customWidth="1"/>
    <col min="11522" max="11538" width="10.59765625" style="2" customWidth="1"/>
    <col min="11539" max="11539" width="16.59765625" style="2" customWidth="1"/>
    <col min="11540" max="11776" width="9" style="2"/>
    <col min="11777" max="11777" width="11.59765625" style="2" customWidth="1"/>
    <col min="11778" max="11794" width="10.59765625" style="2" customWidth="1"/>
    <col min="11795" max="11795" width="16.59765625" style="2" customWidth="1"/>
    <col min="11796" max="12032" width="9" style="2"/>
    <col min="12033" max="12033" width="11.59765625" style="2" customWidth="1"/>
    <col min="12034" max="12050" width="10.59765625" style="2" customWidth="1"/>
    <col min="12051" max="12051" width="16.59765625" style="2" customWidth="1"/>
    <col min="12052" max="12288" width="9" style="2"/>
    <col min="12289" max="12289" width="11.59765625" style="2" customWidth="1"/>
    <col min="12290" max="12306" width="10.59765625" style="2" customWidth="1"/>
    <col min="12307" max="12307" width="16.59765625" style="2" customWidth="1"/>
    <col min="12308" max="12544" width="9" style="2"/>
    <col min="12545" max="12545" width="11.59765625" style="2" customWidth="1"/>
    <col min="12546" max="12562" width="10.59765625" style="2" customWidth="1"/>
    <col min="12563" max="12563" width="16.59765625" style="2" customWidth="1"/>
    <col min="12564" max="12800" width="9" style="2"/>
    <col min="12801" max="12801" width="11.59765625" style="2" customWidth="1"/>
    <col min="12802" max="12818" width="10.59765625" style="2" customWidth="1"/>
    <col min="12819" max="12819" width="16.59765625" style="2" customWidth="1"/>
    <col min="12820" max="13056" width="9" style="2"/>
    <col min="13057" max="13057" width="11.59765625" style="2" customWidth="1"/>
    <col min="13058" max="13074" width="10.59765625" style="2" customWidth="1"/>
    <col min="13075" max="13075" width="16.59765625" style="2" customWidth="1"/>
    <col min="13076" max="13312" width="9" style="2"/>
    <col min="13313" max="13313" width="11.59765625" style="2" customWidth="1"/>
    <col min="13314" max="13330" width="10.59765625" style="2" customWidth="1"/>
    <col min="13331" max="13331" width="16.59765625" style="2" customWidth="1"/>
    <col min="13332" max="13568" width="9" style="2"/>
    <col min="13569" max="13569" width="11.59765625" style="2" customWidth="1"/>
    <col min="13570" max="13586" width="10.59765625" style="2" customWidth="1"/>
    <col min="13587" max="13587" width="16.59765625" style="2" customWidth="1"/>
    <col min="13588" max="13824" width="9" style="2"/>
    <col min="13825" max="13825" width="11.59765625" style="2" customWidth="1"/>
    <col min="13826" max="13842" width="10.59765625" style="2" customWidth="1"/>
    <col min="13843" max="13843" width="16.59765625" style="2" customWidth="1"/>
    <col min="13844" max="14080" width="9" style="2"/>
    <col min="14081" max="14081" width="11.59765625" style="2" customWidth="1"/>
    <col min="14082" max="14098" width="10.59765625" style="2" customWidth="1"/>
    <col min="14099" max="14099" width="16.59765625" style="2" customWidth="1"/>
    <col min="14100" max="14336" width="9" style="2"/>
    <col min="14337" max="14337" width="11.59765625" style="2" customWidth="1"/>
    <col min="14338" max="14354" width="10.59765625" style="2" customWidth="1"/>
    <col min="14355" max="14355" width="16.59765625" style="2" customWidth="1"/>
    <col min="14356" max="14592" width="9" style="2"/>
    <col min="14593" max="14593" width="11.59765625" style="2" customWidth="1"/>
    <col min="14594" max="14610" width="10.59765625" style="2" customWidth="1"/>
    <col min="14611" max="14611" width="16.59765625" style="2" customWidth="1"/>
    <col min="14612" max="14848" width="9" style="2"/>
    <col min="14849" max="14849" width="11.59765625" style="2" customWidth="1"/>
    <col min="14850" max="14866" width="10.59765625" style="2" customWidth="1"/>
    <col min="14867" max="14867" width="16.59765625" style="2" customWidth="1"/>
    <col min="14868" max="15104" width="9" style="2"/>
    <col min="15105" max="15105" width="11.59765625" style="2" customWidth="1"/>
    <col min="15106" max="15122" width="10.59765625" style="2" customWidth="1"/>
    <col min="15123" max="15123" width="16.59765625" style="2" customWidth="1"/>
    <col min="15124" max="15360" width="9" style="2"/>
    <col min="15361" max="15361" width="11.59765625" style="2" customWidth="1"/>
    <col min="15362" max="15378" width="10.59765625" style="2" customWidth="1"/>
    <col min="15379" max="15379" width="16.59765625" style="2" customWidth="1"/>
    <col min="15380" max="15616" width="9" style="2"/>
    <col min="15617" max="15617" width="11.59765625" style="2" customWidth="1"/>
    <col min="15618" max="15634" width="10.59765625" style="2" customWidth="1"/>
    <col min="15635" max="15635" width="16.59765625" style="2" customWidth="1"/>
    <col min="15636" max="15872" width="9" style="2"/>
    <col min="15873" max="15873" width="11.59765625" style="2" customWidth="1"/>
    <col min="15874" max="15890" width="10.59765625" style="2" customWidth="1"/>
    <col min="15891" max="15891" width="16.59765625" style="2" customWidth="1"/>
    <col min="15892" max="16128" width="9" style="2"/>
    <col min="16129" max="16129" width="11.59765625" style="2" customWidth="1"/>
    <col min="16130" max="16146" width="10.59765625" style="2" customWidth="1"/>
    <col min="16147" max="16147" width="16.59765625" style="2" customWidth="1"/>
    <col min="16148" max="16383" width="9" style="2"/>
    <col min="16384" max="16384" width="9" style="2" customWidth="1"/>
  </cols>
  <sheetData>
    <row r="1" spans="1:19" ht="19.2" x14ac:dyDescent="0.25">
      <c r="A1" s="1" t="s">
        <v>39</v>
      </c>
    </row>
    <row r="2" spans="1:19" ht="13.8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 t="s">
        <v>1</v>
      </c>
    </row>
    <row r="3" spans="1:19" ht="13.8" thickTop="1" x14ac:dyDescent="0.2">
      <c r="A3" s="56" t="s">
        <v>40</v>
      </c>
      <c r="B3" s="61" t="s">
        <v>41</v>
      </c>
      <c r="C3" s="61" t="s">
        <v>42</v>
      </c>
      <c r="D3" s="61" t="s">
        <v>43</v>
      </c>
      <c r="E3" s="58" t="s">
        <v>44</v>
      </c>
      <c r="F3" s="24"/>
      <c r="G3" s="24"/>
      <c r="H3" s="23"/>
      <c r="I3" s="24"/>
      <c r="J3" s="24"/>
      <c r="K3" s="24"/>
      <c r="L3" s="24"/>
      <c r="M3" s="24"/>
      <c r="N3" s="24"/>
      <c r="O3" s="24"/>
      <c r="P3" s="61" t="s">
        <v>45</v>
      </c>
      <c r="Q3" s="61" t="s">
        <v>46</v>
      </c>
      <c r="R3" s="61" t="s">
        <v>47</v>
      </c>
      <c r="S3" s="67" t="s">
        <v>48</v>
      </c>
    </row>
    <row r="4" spans="1:19" x14ac:dyDescent="0.2">
      <c r="A4" s="56"/>
      <c r="B4" s="66"/>
      <c r="C4" s="66"/>
      <c r="D4" s="66"/>
      <c r="E4" s="66"/>
      <c r="F4" s="71" t="s">
        <v>50</v>
      </c>
      <c r="G4" s="72" t="s">
        <v>51</v>
      </c>
      <c r="H4" s="69" t="s">
        <v>49</v>
      </c>
      <c r="I4" s="73" t="s">
        <v>57</v>
      </c>
      <c r="J4" s="72" t="s">
        <v>52</v>
      </c>
      <c r="K4" s="71" t="s">
        <v>53</v>
      </c>
      <c r="L4" s="72" t="s">
        <v>54</v>
      </c>
      <c r="M4" s="72" t="s">
        <v>55</v>
      </c>
      <c r="N4" s="72" t="s">
        <v>56</v>
      </c>
      <c r="O4" s="71" t="s">
        <v>155</v>
      </c>
      <c r="P4" s="66"/>
      <c r="Q4" s="66"/>
      <c r="R4" s="66"/>
      <c r="S4" s="67"/>
    </row>
    <row r="5" spans="1:19" x14ac:dyDescent="0.2">
      <c r="A5" s="57"/>
      <c r="B5" s="66"/>
      <c r="C5" s="66"/>
      <c r="D5" s="66"/>
      <c r="E5" s="66"/>
      <c r="F5" s="70"/>
      <c r="G5" s="72"/>
      <c r="H5" s="70"/>
      <c r="I5" s="73"/>
      <c r="J5" s="72"/>
      <c r="K5" s="70"/>
      <c r="L5" s="72"/>
      <c r="M5" s="72"/>
      <c r="N5" s="72"/>
      <c r="O5" s="70"/>
      <c r="P5" s="66"/>
      <c r="Q5" s="66"/>
      <c r="R5" s="66"/>
      <c r="S5" s="68"/>
    </row>
    <row r="6" spans="1:19" x14ac:dyDescent="0.2">
      <c r="A6" s="25" t="s">
        <v>58</v>
      </c>
      <c r="B6" s="10">
        <v>3197</v>
      </c>
      <c r="C6" s="11">
        <v>13</v>
      </c>
      <c r="D6" s="11">
        <v>87</v>
      </c>
      <c r="E6" s="11">
        <v>2378</v>
      </c>
      <c r="F6" s="11">
        <v>124</v>
      </c>
      <c r="G6" s="11">
        <v>42</v>
      </c>
      <c r="H6" s="11">
        <v>55</v>
      </c>
      <c r="I6" s="11">
        <v>49</v>
      </c>
      <c r="J6" s="11">
        <v>47</v>
      </c>
      <c r="K6" s="11">
        <v>60</v>
      </c>
      <c r="L6" s="11">
        <v>642</v>
      </c>
      <c r="M6" s="11">
        <v>354</v>
      </c>
      <c r="N6" s="11">
        <v>228</v>
      </c>
      <c r="O6" s="11">
        <v>128</v>
      </c>
      <c r="P6" s="11">
        <v>136</v>
      </c>
      <c r="Q6" s="11">
        <v>20</v>
      </c>
      <c r="R6" s="11">
        <v>563</v>
      </c>
      <c r="S6" s="26">
        <v>20.02</v>
      </c>
    </row>
    <row r="7" spans="1:19" x14ac:dyDescent="0.2">
      <c r="A7" s="12" t="s">
        <v>59</v>
      </c>
      <c r="B7" s="11">
        <v>3113</v>
      </c>
      <c r="C7" s="11">
        <v>6</v>
      </c>
      <c r="D7" s="11">
        <v>62</v>
      </c>
      <c r="E7" s="11">
        <v>2359</v>
      </c>
      <c r="F7" s="11">
        <v>84</v>
      </c>
      <c r="G7" s="11">
        <v>49</v>
      </c>
      <c r="H7" s="11">
        <v>20</v>
      </c>
      <c r="I7" s="11">
        <v>57</v>
      </c>
      <c r="J7" s="11">
        <v>31</v>
      </c>
      <c r="K7" s="11">
        <v>60</v>
      </c>
      <c r="L7" s="11">
        <v>665</v>
      </c>
      <c r="M7" s="11">
        <v>422</v>
      </c>
      <c r="N7" s="11">
        <v>258</v>
      </c>
      <c r="O7" s="11">
        <v>66</v>
      </c>
      <c r="P7" s="11">
        <v>146</v>
      </c>
      <c r="Q7" s="11">
        <v>12</v>
      </c>
      <c r="R7" s="11">
        <v>528</v>
      </c>
      <c r="S7" s="26">
        <v>19.48</v>
      </c>
    </row>
    <row r="8" spans="1:19" x14ac:dyDescent="0.2">
      <c r="A8" s="12" t="s">
        <v>60</v>
      </c>
      <c r="B8" s="11">
        <v>3114</v>
      </c>
      <c r="C8" s="11">
        <v>14</v>
      </c>
      <c r="D8" s="11">
        <v>59</v>
      </c>
      <c r="E8" s="11">
        <v>2348</v>
      </c>
      <c r="F8" s="11">
        <v>136</v>
      </c>
      <c r="G8" s="11">
        <v>51</v>
      </c>
      <c r="H8" s="11">
        <v>22</v>
      </c>
      <c r="I8" s="11">
        <v>28</v>
      </c>
      <c r="J8" s="11">
        <v>33</v>
      </c>
      <c r="K8" s="11">
        <v>52</v>
      </c>
      <c r="L8" s="11">
        <v>759</v>
      </c>
      <c r="M8" s="11">
        <v>330</v>
      </c>
      <c r="N8" s="11">
        <v>279</v>
      </c>
      <c r="O8" s="11">
        <v>42</v>
      </c>
      <c r="P8" s="11">
        <v>158</v>
      </c>
      <c r="Q8" s="11">
        <v>6</v>
      </c>
      <c r="R8" s="11">
        <v>529</v>
      </c>
      <c r="S8" s="26">
        <v>19.510000000000002</v>
      </c>
    </row>
    <row r="9" spans="1:19" x14ac:dyDescent="0.2">
      <c r="A9" s="12" t="s">
        <v>61</v>
      </c>
      <c r="B9" s="11">
        <v>2720</v>
      </c>
      <c r="C9" s="11">
        <v>9</v>
      </c>
      <c r="D9" s="11">
        <v>60</v>
      </c>
      <c r="E9" s="11">
        <v>2063</v>
      </c>
      <c r="F9" s="11">
        <v>73</v>
      </c>
      <c r="G9" s="11">
        <v>28</v>
      </c>
      <c r="H9" s="11">
        <v>21</v>
      </c>
      <c r="I9" s="11">
        <v>68</v>
      </c>
      <c r="J9" s="11">
        <v>31</v>
      </c>
      <c r="K9" s="11">
        <v>60</v>
      </c>
      <c r="L9" s="11">
        <v>536</v>
      </c>
      <c r="M9" s="11">
        <v>264</v>
      </c>
      <c r="N9" s="11">
        <v>309</v>
      </c>
      <c r="O9" s="11">
        <v>59</v>
      </c>
      <c r="P9" s="11">
        <v>51</v>
      </c>
      <c r="Q9" s="11">
        <v>18</v>
      </c>
      <c r="R9" s="11">
        <v>519</v>
      </c>
      <c r="S9" s="26">
        <v>17.11</v>
      </c>
    </row>
    <row r="10" spans="1:19" x14ac:dyDescent="0.2">
      <c r="A10" s="12" t="s">
        <v>62</v>
      </c>
      <c r="B10" s="11">
        <v>2313</v>
      </c>
      <c r="C10" s="11">
        <v>10</v>
      </c>
      <c r="D10" s="11">
        <v>49</v>
      </c>
      <c r="E10" s="11">
        <v>1756</v>
      </c>
      <c r="F10" s="11">
        <v>86</v>
      </c>
      <c r="G10" s="11">
        <v>33</v>
      </c>
      <c r="H10" s="11">
        <v>8</v>
      </c>
      <c r="I10" s="11">
        <v>41</v>
      </c>
      <c r="J10" s="11">
        <v>31</v>
      </c>
      <c r="K10" s="11">
        <v>50</v>
      </c>
      <c r="L10" s="11">
        <v>422</v>
      </c>
      <c r="M10" s="11">
        <v>254</v>
      </c>
      <c r="N10" s="11">
        <v>280</v>
      </c>
      <c r="O10" s="11">
        <v>13</v>
      </c>
      <c r="P10" s="11">
        <v>31</v>
      </c>
      <c r="Q10" s="11">
        <v>26</v>
      </c>
      <c r="R10" s="11">
        <v>441</v>
      </c>
      <c r="S10" s="26">
        <v>14.55</v>
      </c>
    </row>
    <row r="11" spans="1:19" x14ac:dyDescent="0.2">
      <c r="A11" s="12" t="s">
        <v>63</v>
      </c>
      <c r="B11" s="11">
        <v>2174</v>
      </c>
      <c r="C11" s="11">
        <v>6</v>
      </c>
      <c r="D11" s="11">
        <v>51</v>
      </c>
      <c r="E11" s="11">
        <v>1669</v>
      </c>
      <c r="F11" s="11">
        <v>79</v>
      </c>
      <c r="G11" s="11">
        <v>16</v>
      </c>
      <c r="H11" s="11">
        <v>24</v>
      </c>
      <c r="I11" s="11">
        <v>34</v>
      </c>
      <c r="J11" s="11">
        <v>32</v>
      </c>
      <c r="K11" s="11">
        <v>82</v>
      </c>
      <c r="L11" s="11">
        <v>408</v>
      </c>
      <c r="M11" s="11">
        <v>237</v>
      </c>
      <c r="N11" s="11">
        <v>209</v>
      </c>
      <c r="O11" s="11">
        <v>28</v>
      </c>
      <c r="P11" s="11">
        <v>38</v>
      </c>
      <c r="Q11" s="11">
        <v>8</v>
      </c>
      <c r="R11" s="11">
        <v>402</v>
      </c>
      <c r="S11" s="26">
        <v>13.66</v>
      </c>
    </row>
    <row r="12" spans="1:19" x14ac:dyDescent="0.2">
      <c r="A12" s="12" t="s">
        <v>64</v>
      </c>
      <c r="B12" s="27">
        <v>2427</v>
      </c>
      <c r="C12" s="28">
        <v>8</v>
      </c>
      <c r="D12" s="28">
        <v>70</v>
      </c>
      <c r="E12" s="28">
        <v>1914</v>
      </c>
      <c r="F12" s="28">
        <v>88</v>
      </c>
      <c r="G12" s="28">
        <v>23</v>
      </c>
      <c r="H12" s="28">
        <v>32</v>
      </c>
      <c r="I12" s="28">
        <v>26</v>
      </c>
      <c r="J12" s="28">
        <v>20</v>
      </c>
      <c r="K12" s="28">
        <v>87</v>
      </c>
      <c r="L12" s="28">
        <v>553</v>
      </c>
      <c r="M12" s="28">
        <v>256</v>
      </c>
      <c r="N12" s="28">
        <v>186</v>
      </c>
      <c r="O12" s="28">
        <v>24</v>
      </c>
      <c r="P12" s="28">
        <v>39</v>
      </c>
      <c r="Q12" s="28">
        <v>7</v>
      </c>
      <c r="R12" s="28">
        <v>389</v>
      </c>
      <c r="S12" s="29">
        <v>15.26</v>
      </c>
    </row>
    <row r="13" spans="1:19" x14ac:dyDescent="0.2">
      <c r="A13" s="12" t="s">
        <v>65</v>
      </c>
      <c r="B13" s="28">
        <v>2071</v>
      </c>
      <c r="C13" s="28">
        <v>7</v>
      </c>
      <c r="D13" s="28">
        <v>71</v>
      </c>
      <c r="E13" s="28">
        <v>1522</v>
      </c>
      <c r="F13" s="28">
        <v>55</v>
      </c>
      <c r="G13" s="28">
        <v>30</v>
      </c>
      <c r="H13" s="28">
        <v>45</v>
      </c>
      <c r="I13" s="28">
        <v>15</v>
      </c>
      <c r="J13" s="28">
        <v>8</v>
      </c>
      <c r="K13" s="28">
        <v>36</v>
      </c>
      <c r="L13" s="28">
        <v>479</v>
      </c>
      <c r="M13" s="28">
        <v>185</v>
      </c>
      <c r="N13" s="28">
        <v>166</v>
      </c>
      <c r="O13" s="28">
        <v>19</v>
      </c>
      <c r="P13" s="28">
        <v>61</v>
      </c>
      <c r="Q13" s="28">
        <v>9</v>
      </c>
      <c r="R13" s="28">
        <v>401</v>
      </c>
      <c r="S13" s="29">
        <v>12.7</v>
      </c>
    </row>
    <row r="14" spans="1:19" x14ac:dyDescent="0.2">
      <c r="A14" s="12" t="s">
        <v>66</v>
      </c>
      <c r="B14" s="28">
        <v>2059</v>
      </c>
      <c r="C14" s="28">
        <v>4</v>
      </c>
      <c r="D14" s="28">
        <v>100</v>
      </c>
      <c r="E14" s="28">
        <v>1548</v>
      </c>
      <c r="F14" s="28">
        <v>69</v>
      </c>
      <c r="G14" s="28">
        <v>16</v>
      </c>
      <c r="H14" s="28">
        <v>14</v>
      </c>
      <c r="I14" s="28">
        <v>17</v>
      </c>
      <c r="J14" s="28">
        <v>20</v>
      </c>
      <c r="K14" s="28">
        <v>66</v>
      </c>
      <c r="L14" s="28">
        <v>462</v>
      </c>
      <c r="M14" s="28">
        <v>217</v>
      </c>
      <c r="N14" s="28">
        <v>164</v>
      </c>
      <c r="O14" s="28">
        <v>15</v>
      </c>
      <c r="P14" s="28">
        <v>70</v>
      </c>
      <c r="Q14" s="28">
        <v>9</v>
      </c>
      <c r="R14" s="28">
        <v>328</v>
      </c>
      <c r="S14" s="29">
        <v>12.63</v>
      </c>
    </row>
    <row r="15" spans="1:19" x14ac:dyDescent="0.2">
      <c r="A15" s="12" t="s">
        <v>67</v>
      </c>
      <c r="B15" s="28">
        <v>1778</v>
      </c>
      <c r="C15" s="28">
        <v>4</v>
      </c>
      <c r="D15" s="28">
        <v>86</v>
      </c>
      <c r="E15" s="28">
        <v>1333</v>
      </c>
      <c r="F15" s="28">
        <v>47</v>
      </c>
      <c r="G15" s="28">
        <v>32</v>
      </c>
      <c r="H15" s="28">
        <v>15</v>
      </c>
      <c r="I15" s="28">
        <v>27</v>
      </c>
      <c r="J15" s="28">
        <v>18</v>
      </c>
      <c r="K15" s="28">
        <v>18</v>
      </c>
      <c r="L15" s="28">
        <v>319</v>
      </c>
      <c r="M15" s="28">
        <v>167</v>
      </c>
      <c r="N15" s="28">
        <v>194</v>
      </c>
      <c r="O15" s="28">
        <v>6</v>
      </c>
      <c r="P15" s="28">
        <v>61</v>
      </c>
      <c r="Q15" s="28">
        <v>8</v>
      </c>
      <c r="R15" s="28">
        <v>286</v>
      </c>
      <c r="S15" s="29">
        <v>10.92</v>
      </c>
    </row>
    <row r="16" spans="1:19" x14ac:dyDescent="0.2">
      <c r="A16" s="12" t="s">
        <v>68</v>
      </c>
      <c r="B16" s="28">
        <v>1518</v>
      </c>
      <c r="C16" s="28">
        <v>5</v>
      </c>
      <c r="D16" s="28">
        <v>76</v>
      </c>
      <c r="E16" s="28">
        <v>1095</v>
      </c>
      <c r="F16" s="28">
        <v>41</v>
      </c>
      <c r="G16" s="28">
        <v>12</v>
      </c>
      <c r="H16" s="28">
        <v>16</v>
      </c>
      <c r="I16" s="28">
        <v>7</v>
      </c>
      <c r="J16" s="28">
        <v>13</v>
      </c>
      <c r="K16" s="28">
        <v>19</v>
      </c>
      <c r="L16" s="28">
        <v>269</v>
      </c>
      <c r="M16" s="28">
        <v>105</v>
      </c>
      <c r="N16" s="28">
        <v>160</v>
      </c>
      <c r="O16" s="28">
        <v>7</v>
      </c>
      <c r="P16" s="28">
        <v>68</v>
      </c>
      <c r="Q16" s="28">
        <v>2</v>
      </c>
      <c r="R16" s="28">
        <v>272</v>
      </c>
      <c r="S16" s="29">
        <v>9.35</v>
      </c>
    </row>
    <row r="17" spans="1:19" x14ac:dyDescent="0.2">
      <c r="A17" s="12" t="s">
        <v>69</v>
      </c>
      <c r="B17" s="28">
        <v>1551</v>
      </c>
      <c r="C17" s="28">
        <v>4</v>
      </c>
      <c r="D17" s="28">
        <v>92</v>
      </c>
      <c r="E17" s="28">
        <v>1092</v>
      </c>
      <c r="F17" s="28">
        <v>50</v>
      </c>
      <c r="G17" s="28">
        <v>22</v>
      </c>
      <c r="H17" s="28">
        <v>9</v>
      </c>
      <c r="I17" s="28">
        <v>16</v>
      </c>
      <c r="J17" s="28">
        <v>6</v>
      </c>
      <c r="K17" s="28">
        <v>18</v>
      </c>
      <c r="L17" s="28">
        <v>235</v>
      </c>
      <c r="M17" s="28">
        <v>227</v>
      </c>
      <c r="N17" s="28">
        <v>151</v>
      </c>
      <c r="O17" s="28">
        <v>25</v>
      </c>
      <c r="P17" s="28">
        <v>76</v>
      </c>
      <c r="Q17" s="28">
        <v>8</v>
      </c>
      <c r="R17" s="28">
        <v>279</v>
      </c>
      <c r="S17" s="29">
        <v>9.57</v>
      </c>
    </row>
    <row r="18" spans="1:19" x14ac:dyDescent="0.2">
      <c r="A18" s="12" t="s">
        <v>70</v>
      </c>
      <c r="B18" s="28">
        <v>1238</v>
      </c>
      <c r="C18" s="28">
        <v>4</v>
      </c>
      <c r="D18" s="28">
        <v>68</v>
      </c>
      <c r="E18" s="28">
        <v>880</v>
      </c>
      <c r="F18" s="28">
        <v>44</v>
      </c>
      <c r="G18" s="28">
        <v>14</v>
      </c>
      <c r="H18" s="28">
        <v>10</v>
      </c>
      <c r="I18" s="28">
        <v>19</v>
      </c>
      <c r="J18" s="28">
        <v>5</v>
      </c>
      <c r="K18" s="28">
        <v>5</v>
      </c>
      <c r="L18" s="28">
        <v>226</v>
      </c>
      <c r="M18" s="28">
        <v>111</v>
      </c>
      <c r="N18" s="28">
        <v>150</v>
      </c>
      <c r="O18" s="28">
        <v>2</v>
      </c>
      <c r="P18" s="28">
        <v>61</v>
      </c>
      <c r="Q18" s="28">
        <v>4</v>
      </c>
      <c r="R18" s="28">
        <v>221</v>
      </c>
      <c r="S18" s="29">
        <v>7.65</v>
      </c>
    </row>
    <row r="19" spans="1:19" x14ac:dyDescent="0.2">
      <c r="A19" s="12" t="s">
        <v>25</v>
      </c>
      <c r="B19" s="28">
        <v>1132</v>
      </c>
      <c r="C19" s="28">
        <v>3</v>
      </c>
      <c r="D19" s="28">
        <v>57</v>
      </c>
      <c r="E19" s="28">
        <v>824</v>
      </c>
      <c r="F19" s="28">
        <v>19</v>
      </c>
      <c r="G19" s="28">
        <v>9</v>
      </c>
      <c r="H19" s="28">
        <v>19</v>
      </c>
      <c r="I19" s="28">
        <v>28</v>
      </c>
      <c r="J19" s="28">
        <v>7</v>
      </c>
      <c r="K19" s="28">
        <v>4</v>
      </c>
      <c r="L19" s="28">
        <v>216</v>
      </c>
      <c r="M19" s="28">
        <v>75</v>
      </c>
      <c r="N19" s="28">
        <v>168</v>
      </c>
      <c r="O19" s="30" t="s">
        <v>71</v>
      </c>
      <c r="P19" s="28">
        <v>31</v>
      </c>
      <c r="Q19" s="28">
        <v>6</v>
      </c>
      <c r="R19" s="28">
        <v>211</v>
      </c>
      <c r="S19" s="29">
        <v>7.01</v>
      </c>
    </row>
    <row r="20" spans="1:19" x14ac:dyDescent="0.2">
      <c r="A20" s="12" t="s">
        <v>72</v>
      </c>
      <c r="B20" s="28">
        <v>939</v>
      </c>
      <c r="C20" s="30" t="s">
        <v>71</v>
      </c>
      <c r="D20" s="28">
        <v>50</v>
      </c>
      <c r="E20" s="28">
        <v>674</v>
      </c>
      <c r="F20" s="28">
        <v>28</v>
      </c>
      <c r="G20" s="28">
        <v>13</v>
      </c>
      <c r="H20" s="28">
        <v>6</v>
      </c>
      <c r="I20" s="28">
        <v>15</v>
      </c>
      <c r="J20" s="28">
        <v>8</v>
      </c>
      <c r="K20" s="28">
        <v>2</v>
      </c>
      <c r="L20" s="28">
        <v>152</v>
      </c>
      <c r="M20" s="28">
        <v>66</v>
      </c>
      <c r="N20" s="28">
        <v>148</v>
      </c>
      <c r="O20" s="28">
        <v>1</v>
      </c>
      <c r="P20" s="28">
        <v>33</v>
      </c>
      <c r="Q20" s="28">
        <v>4</v>
      </c>
      <c r="R20" s="28">
        <v>178</v>
      </c>
      <c r="S20" s="29">
        <v>5.82</v>
      </c>
    </row>
    <row r="21" spans="1:19" x14ac:dyDescent="0.2">
      <c r="A21" s="12" t="s">
        <v>73</v>
      </c>
      <c r="B21" s="28">
        <v>799</v>
      </c>
      <c r="C21" s="30">
        <v>3</v>
      </c>
      <c r="D21" s="28">
        <v>69</v>
      </c>
      <c r="E21" s="28">
        <v>561</v>
      </c>
      <c r="F21" s="28">
        <v>14</v>
      </c>
      <c r="G21" s="28">
        <v>8</v>
      </c>
      <c r="H21" s="28">
        <v>3</v>
      </c>
      <c r="I21" s="28">
        <v>6</v>
      </c>
      <c r="J21" s="28">
        <v>8</v>
      </c>
      <c r="K21" s="28">
        <v>2</v>
      </c>
      <c r="L21" s="28">
        <v>101</v>
      </c>
      <c r="M21" s="28">
        <v>57</v>
      </c>
      <c r="N21" s="28">
        <v>148</v>
      </c>
      <c r="O21" s="28">
        <v>1</v>
      </c>
      <c r="P21" s="28">
        <v>37</v>
      </c>
      <c r="Q21" s="28">
        <v>2</v>
      </c>
      <c r="R21" s="28">
        <v>127</v>
      </c>
      <c r="S21" s="29">
        <v>4.97</v>
      </c>
    </row>
    <row r="22" spans="1:19" x14ac:dyDescent="0.2">
      <c r="A22" s="12" t="s">
        <v>74</v>
      </c>
      <c r="B22" s="28">
        <v>883</v>
      </c>
      <c r="C22" s="30">
        <v>1</v>
      </c>
      <c r="D22" s="28">
        <v>65</v>
      </c>
      <c r="E22" s="28">
        <v>619</v>
      </c>
      <c r="F22" s="28">
        <v>24</v>
      </c>
      <c r="G22" s="28">
        <v>6</v>
      </c>
      <c r="H22" s="28">
        <v>4</v>
      </c>
      <c r="I22" s="28">
        <v>5</v>
      </c>
      <c r="J22" s="28">
        <v>10</v>
      </c>
      <c r="K22" s="28">
        <v>6</v>
      </c>
      <c r="L22" s="28">
        <v>155</v>
      </c>
      <c r="M22" s="28">
        <v>55</v>
      </c>
      <c r="N22" s="28">
        <v>124</v>
      </c>
      <c r="O22" s="28">
        <v>2</v>
      </c>
      <c r="P22" s="28">
        <v>43</v>
      </c>
      <c r="Q22" s="28">
        <v>3</v>
      </c>
      <c r="R22" s="28">
        <v>152</v>
      </c>
      <c r="S22" s="29">
        <v>5.52</v>
      </c>
    </row>
    <row r="23" spans="1:19" x14ac:dyDescent="0.2">
      <c r="A23" s="17" t="s">
        <v>150</v>
      </c>
      <c r="B23" s="14">
        <v>1255</v>
      </c>
      <c r="C23" s="14">
        <v>3</v>
      </c>
      <c r="D23" s="14">
        <v>87</v>
      </c>
      <c r="E23" s="14">
        <v>883</v>
      </c>
      <c r="F23" s="14">
        <v>22</v>
      </c>
      <c r="G23" s="14">
        <v>16</v>
      </c>
      <c r="H23" s="42" t="s">
        <v>147</v>
      </c>
      <c r="I23" s="14">
        <v>10</v>
      </c>
      <c r="J23" s="14">
        <v>9</v>
      </c>
      <c r="K23" s="14">
        <v>8</v>
      </c>
      <c r="L23" s="14">
        <v>331</v>
      </c>
      <c r="M23" s="14">
        <v>78</v>
      </c>
      <c r="N23" s="14">
        <v>151</v>
      </c>
      <c r="O23" s="31" t="s">
        <v>147</v>
      </c>
      <c r="P23" s="14">
        <v>82</v>
      </c>
      <c r="Q23" s="14">
        <v>8</v>
      </c>
      <c r="R23" s="14">
        <v>192</v>
      </c>
      <c r="S23" s="32">
        <v>7.9</v>
      </c>
    </row>
    <row r="24" spans="1:19" x14ac:dyDescent="0.2">
      <c r="A24" s="2" t="s">
        <v>75</v>
      </c>
      <c r="H24" s="11"/>
      <c r="S24" s="19" t="s">
        <v>76</v>
      </c>
    </row>
    <row r="25" spans="1:19" x14ac:dyDescent="0.2">
      <c r="A25" s="33"/>
      <c r="F25" s="11"/>
    </row>
    <row r="26" spans="1:19" x14ac:dyDescent="0.2">
      <c r="A26" s="33"/>
    </row>
  </sheetData>
  <mergeCells count="19">
    <mergeCell ref="Q3:Q5"/>
    <mergeCell ref="R3:R5"/>
    <mergeCell ref="S3:S5"/>
    <mergeCell ref="H4:H5"/>
    <mergeCell ref="F4:F5"/>
    <mergeCell ref="G4:G5"/>
    <mergeCell ref="J4:J5"/>
    <mergeCell ref="K4:K5"/>
    <mergeCell ref="L4:L5"/>
    <mergeCell ref="M4:M5"/>
    <mergeCell ref="P3:P5"/>
    <mergeCell ref="N4:N5"/>
    <mergeCell ref="I4:I5"/>
    <mergeCell ref="O4:O5"/>
    <mergeCell ref="A3:A5"/>
    <mergeCell ref="B3:B5"/>
    <mergeCell ref="C3:C5"/>
    <mergeCell ref="D3:D5"/>
    <mergeCell ref="E3:E5"/>
  </mergeCells>
  <phoneticPr fontId="3"/>
  <printOptions horizontalCentered="1"/>
  <pageMargins left="0.43307086614173229" right="0.51181102362204722" top="0.74803149606299213" bottom="0.74803149606299213" header="0.31496062992125984" footer="0.31496062992125984"/>
  <pageSetup paperSize="9" scale="6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64F27-B78F-4E00-8C4B-1CED9C8BBDB5}">
  <dimension ref="A1:I32"/>
  <sheetViews>
    <sheetView showZeros="0" view="pageBreakPreview" topLeftCell="A3" zoomScaleNormal="100" zoomScaleSheetLayoutView="100" workbookViewId="0">
      <selection activeCell="F13" sqref="F13"/>
    </sheetView>
  </sheetViews>
  <sheetFormatPr defaultRowHeight="13.2" x14ac:dyDescent="0.2"/>
  <cols>
    <col min="1" max="1" width="11.59765625" style="2" customWidth="1"/>
    <col min="2" max="6" width="9.19921875" style="2" bestFit="1" customWidth="1"/>
    <col min="7" max="8" width="9.09765625" style="2" bestFit="1" customWidth="1"/>
    <col min="9" max="9" width="12" style="2" bestFit="1" customWidth="1"/>
    <col min="10" max="256" width="9" style="2"/>
    <col min="257" max="257" width="11.59765625" style="2" customWidth="1"/>
    <col min="258" max="262" width="9.19921875" style="2" bestFit="1" customWidth="1"/>
    <col min="263" max="263" width="12" style="2" bestFit="1" customWidth="1"/>
    <col min="264" max="265" width="9.09765625" style="2" bestFit="1" customWidth="1"/>
    <col min="266" max="512" width="9" style="2"/>
    <col min="513" max="513" width="11.59765625" style="2" customWidth="1"/>
    <col min="514" max="518" width="9.19921875" style="2" bestFit="1" customWidth="1"/>
    <col min="519" max="519" width="12" style="2" bestFit="1" customWidth="1"/>
    <col min="520" max="521" width="9.09765625" style="2" bestFit="1" customWidth="1"/>
    <col min="522" max="768" width="9" style="2"/>
    <col min="769" max="769" width="11.59765625" style="2" customWidth="1"/>
    <col min="770" max="774" width="9.19921875" style="2" bestFit="1" customWidth="1"/>
    <col min="775" max="775" width="12" style="2" bestFit="1" customWidth="1"/>
    <col min="776" max="777" width="9.09765625" style="2" bestFit="1" customWidth="1"/>
    <col min="778" max="1024" width="9" style="2"/>
    <col min="1025" max="1025" width="11.59765625" style="2" customWidth="1"/>
    <col min="1026" max="1030" width="9.19921875" style="2" bestFit="1" customWidth="1"/>
    <col min="1031" max="1031" width="12" style="2" bestFit="1" customWidth="1"/>
    <col min="1032" max="1033" width="9.09765625" style="2" bestFit="1" customWidth="1"/>
    <col min="1034" max="1280" width="9" style="2"/>
    <col min="1281" max="1281" width="11.59765625" style="2" customWidth="1"/>
    <col min="1282" max="1286" width="9.19921875" style="2" bestFit="1" customWidth="1"/>
    <col min="1287" max="1287" width="12" style="2" bestFit="1" customWidth="1"/>
    <col min="1288" max="1289" width="9.09765625" style="2" bestFit="1" customWidth="1"/>
    <col min="1290" max="1536" width="9" style="2"/>
    <col min="1537" max="1537" width="11.59765625" style="2" customWidth="1"/>
    <col min="1538" max="1542" width="9.19921875" style="2" bestFit="1" customWidth="1"/>
    <col min="1543" max="1543" width="12" style="2" bestFit="1" customWidth="1"/>
    <col min="1544" max="1545" width="9.09765625" style="2" bestFit="1" customWidth="1"/>
    <col min="1546" max="1792" width="9" style="2"/>
    <col min="1793" max="1793" width="11.59765625" style="2" customWidth="1"/>
    <col min="1794" max="1798" width="9.19921875" style="2" bestFit="1" customWidth="1"/>
    <col min="1799" max="1799" width="12" style="2" bestFit="1" customWidth="1"/>
    <col min="1800" max="1801" width="9.09765625" style="2" bestFit="1" customWidth="1"/>
    <col min="1802" max="2048" width="9" style="2"/>
    <col min="2049" max="2049" width="11.59765625" style="2" customWidth="1"/>
    <col min="2050" max="2054" width="9.19921875" style="2" bestFit="1" customWidth="1"/>
    <col min="2055" max="2055" width="12" style="2" bestFit="1" customWidth="1"/>
    <col min="2056" max="2057" width="9.09765625" style="2" bestFit="1" customWidth="1"/>
    <col min="2058" max="2304" width="9" style="2"/>
    <col min="2305" max="2305" width="11.59765625" style="2" customWidth="1"/>
    <col min="2306" max="2310" width="9.19921875" style="2" bestFit="1" customWidth="1"/>
    <col min="2311" max="2311" width="12" style="2" bestFit="1" customWidth="1"/>
    <col min="2312" max="2313" width="9.09765625" style="2" bestFit="1" customWidth="1"/>
    <col min="2314" max="2560" width="9" style="2"/>
    <col min="2561" max="2561" width="11.59765625" style="2" customWidth="1"/>
    <col min="2562" max="2566" width="9.19921875" style="2" bestFit="1" customWidth="1"/>
    <col min="2567" max="2567" width="12" style="2" bestFit="1" customWidth="1"/>
    <col min="2568" max="2569" width="9.09765625" style="2" bestFit="1" customWidth="1"/>
    <col min="2570" max="2816" width="9" style="2"/>
    <col min="2817" max="2817" width="11.59765625" style="2" customWidth="1"/>
    <col min="2818" max="2822" width="9.19921875" style="2" bestFit="1" customWidth="1"/>
    <col min="2823" max="2823" width="12" style="2" bestFit="1" customWidth="1"/>
    <col min="2824" max="2825" width="9.09765625" style="2" bestFit="1" customWidth="1"/>
    <col min="2826" max="3072" width="9" style="2"/>
    <col min="3073" max="3073" width="11.59765625" style="2" customWidth="1"/>
    <col min="3074" max="3078" width="9.19921875" style="2" bestFit="1" customWidth="1"/>
    <col min="3079" max="3079" width="12" style="2" bestFit="1" customWidth="1"/>
    <col min="3080" max="3081" width="9.09765625" style="2" bestFit="1" customWidth="1"/>
    <col min="3082" max="3328" width="9" style="2"/>
    <col min="3329" max="3329" width="11.59765625" style="2" customWidth="1"/>
    <col min="3330" max="3334" width="9.19921875" style="2" bestFit="1" customWidth="1"/>
    <col min="3335" max="3335" width="12" style="2" bestFit="1" customWidth="1"/>
    <col min="3336" max="3337" width="9.09765625" style="2" bestFit="1" customWidth="1"/>
    <col min="3338" max="3584" width="9" style="2"/>
    <col min="3585" max="3585" width="11.59765625" style="2" customWidth="1"/>
    <col min="3586" max="3590" width="9.19921875" style="2" bestFit="1" customWidth="1"/>
    <col min="3591" max="3591" width="12" style="2" bestFit="1" customWidth="1"/>
    <col min="3592" max="3593" width="9.09765625" style="2" bestFit="1" customWidth="1"/>
    <col min="3594" max="3840" width="9" style="2"/>
    <col min="3841" max="3841" width="11.59765625" style="2" customWidth="1"/>
    <col min="3842" max="3846" width="9.19921875" style="2" bestFit="1" customWidth="1"/>
    <col min="3847" max="3847" width="12" style="2" bestFit="1" customWidth="1"/>
    <col min="3848" max="3849" width="9.09765625" style="2" bestFit="1" customWidth="1"/>
    <col min="3850" max="4096" width="9" style="2"/>
    <col min="4097" max="4097" width="11.59765625" style="2" customWidth="1"/>
    <col min="4098" max="4102" width="9.19921875" style="2" bestFit="1" customWidth="1"/>
    <col min="4103" max="4103" width="12" style="2" bestFit="1" customWidth="1"/>
    <col min="4104" max="4105" width="9.09765625" style="2" bestFit="1" customWidth="1"/>
    <col min="4106" max="4352" width="9" style="2"/>
    <col min="4353" max="4353" width="11.59765625" style="2" customWidth="1"/>
    <col min="4354" max="4358" width="9.19921875" style="2" bestFit="1" customWidth="1"/>
    <col min="4359" max="4359" width="12" style="2" bestFit="1" customWidth="1"/>
    <col min="4360" max="4361" width="9.09765625" style="2" bestFit="1" customWidth="1"/>
    <col min="4362" max="4608" width="9" style="2"/>
    <col min="4609" max="4609" width="11.59765625" style="2" customWidth="1"/>
    <col min="4610" max="4614" width="9.19921875" style="2" bestFit="1" customWidth="1"/>
    <col min="4615" max="4615" width="12" style="2" bestFit="1" customWidth="1"/>
    <col min="4616" max="4617" width="9.09765625" style="2" bestFit="1" customWidth="1"/>
    <col min="4618" max="4864" width="9" style="2"/>
    <col min="4865" max="4865" width="11.59765625" style="2" customWidth="1"/>
    <col min="4866" max="4870" width="9.19921875" style="2" bestFit="1" customWidth="1"/>
    <col min="4871" max="4871" width="12" style="2" bestFit="1" customWidth="1"/>
    <col min="4872" max="4873" width="9.09765625" style="2" bestFit="1" customWidth="1"/>
    <col min="4874" max="5120" width="9" style="2"/>
    <col min="5121" max="5121" width="11.59765625" style="2" customWidth="1"/>
    <col min="5122" max="5126" width="9.19921875" style="2" bestFit="1" customWidth="1"/>
    <col min="5127" max="5127" width="12" style="2" bestFit="1" customWidth="1"/>
    <col min="5128" max="5129" width="9.09765625" style="2" bestFit="1" customWidth="1"/>
    <col min="5130" max="5376" width="9" style="2"/>
    <col min="5377" max="5377" width="11.59765625" style="2" customWidth="1"/>
    <col min="5378" max="5382" width="9.19921875" style="2" bestFit="1" customWidth="1"/>
    <col min="5383" max="5383" width="12" style="2" bestFit="1" customWidth="1"/>
    <col min="5384" max="5385" width="9.09765625" style="2" bestFit="1" customWidth="1"/>
    <col min="5386" max="5632" width="9" style="2"/>
    <col min="5633" max="5633" width="11.59765625" style="2" customWidth="1"/>
    <col min="5634" max="5638" width="9.19921875" style="2" bestFit="1" customWidth="1"/>
    <col min="5639" max="5639" width="12" style="2" bestFit="1" customWidth="1"/>
    <col min="5640" max="5641" width="9.09765625" style="2" bestFit="1" customWidth="1"/>
    <col min="5642" max="5888" width="9" style="2"/>
    <col min="5889" max="5889" width="11.59765625" style="2" customWidth="1"/>
    <col min="5890" max="5894" width="9.19921875" style="2" bestFit="1" customWidth="1"/>
    <col min="5895" max="5895" width="12" style="2" bestFit="1" customWidth="1"/>
    <col min="5896" max="5897" width="9.09765625" style="2" bestFit="1" customWidth="1"/>
    <col min="5898" max="6144" width="9" style="2"/>
    <col min="6145" max="6145" width="11.59765625" style="2" customWidth="1"/>
    <col min="6146" max="6150" width="9.19921875" style="2" bestFit="1" customWidth="1"/>
    <col min="6151" max="6151" width="12" style="2" bestFit="1" customWidth="1"/>
    <col min="6152" max="6153" width="9.09765625" style="2" bestFit="1" customWidth="1"/>
    <col min="6154" max="6400" width="9" style="2"/>
    <col min="6401" max="6401" width="11.59765625" style="2" customWidth="1"/>
    <col min="6402" max="6406" width="9.19921875" style="2" bestFit="1" customWidth="1"/>
    <col min="6407" max="6407" width="12" style="2" bestFit="1" customWidth="1"/>
    <col min="6408" max="6409" width="9.09765625" style="2" bestFit="1" customWidth="1"/>
    <col min="6410" max="6656" width="9" style="2"/>
    <col min="6657" max="6657" width="11.59765625" style="2" customWidth="1"/>
    <col min="6658" max="6662" width="9.19921875" style="2" bestFit="1" customWidth="1"/>
    <col min="6663" max="6663" width="12" style="2" bestFit="1" customWidth="1"/>
    <col min="6664" max="6665" width="9.09765625" style="2" bestFit="1" customWidth="1"/>
    <col min="6666" max="6912" width="9" style="2"/>
    <col min="6913" max="6913" width="11.59765625" style="2" customWidth="1"/>
    <col min="6914" max="6918" width="9.19921875" style="2" bestFit="1" customWidth="1"/>
    <col min="6919" max="6919" width="12" style="2" bestFit="1" customWidth="1"/>
    <col min="6920" max="6921" width="9.09765625" style="2" bestFit="1" customWidth="1"/>
    <col min="6922" max="7168" width="9" style="2"/>
    <col min="7169" max="7169" width="11.59765625" style="2" customWidth="1"/>
    <col min="7170" max="7174" width="9.19921875" style="2" bestFit="1" customWidth="1"/>
    <col min="7175" max="7175" width="12" style="2" bestFit="1" customWidth="1"/>
    <col min="7176" max="7177" width="9.09765625" style="2" bestFit="1" customWidth="1"/>
    <col min="7178" max="7424" width="9" style="2"/>
    <col min="7425" max="7425" width="11.59765625" style="2" customWidth="1"/>
    <col min="7426" max="7430" width="9.19921875" style="2" bestFit="1" customWidth="1"/>
    <col min="7431" max="7431" width="12" style="2" bestFit="1" customWidth="1"/>
    <col min="7432" max="7433" width="9.09765625" style="2" bestFit="1" customWidth="1"/>
    <col min="7434" max="7680" width="9" style="2"/>
    <col min="7681" max="7681" width="11.59765625" style="2" customWidth="1"/>
    <col min="7682" max="7686" width="9.19921875" style="2" bestFit="1" customWidth="1"/>
    <col min="7687" max="7687" width="12" style="2" bestFit="1" customWidth="1"/>
    <col min="7688" max="7689" width="9.09765625" style="2" bestFit="1" customWidth="1"/>
    <col min="7690" max="7936" width="9" style="2"/>
    <col min="7937" max="7937" width="11.59765625" style="2" customWidth="1"/>
    <col min="7938" max="7942" width="9.19921875" style="2" bestFit="1" customWidth="1"/>
    <col min="7943" max="7943" width="12" style="2" bestFit="1" customWidth="1"/>
    <col min="7944" max="7945" width="9.09765625" style="2" bestFit="1" customWidth="1"/>
    <col min="7946" max="8192" width="9" style="2"/>
    <col min="8193" max="8193" width="11.59765625" style="2" customWidth="1"/>
    <col min="8194" max="8198" width="9.19921875" style="2" bestFit="1" customWidth="1"/>
    <col min="8199" max="8199" width="12" style="2" bestFit="1" customWidth="1"/>
    <col min="8200" max="8201" width="9.09765625" style="2" bestFit="1" customWidth="1"/>
    <col min="8202" max="8448" width="9" style="2"/>
    <col min="8449" max="8449" width="11.59765625" style="2" customWidth="1"/>
    <col min="8450" max="8454" width="9.19921875" style="2" bestFit="1" customWidth="1"/>
    <col min="8455" max="8455" width="12" style="2" bestFit="1" customWidth="1"/>
    <col min="8456" max="8457" width="9.09765625" style="2" bestFit="1" customWidth="1"/>
    <col min="8458" max="8704" width="9" style="2"/>
    <col min="8705" max="8705" width="11.59765625" style="2" customWidth="1"/>
    <col min="8706" max="8710" width="9.19921875" style="2" bestFit="1" customWidth="1"/>
    <col min="8711" max="8711" width="12" style="2" bestFit="1" customWidth="1"/>
    <col min="8712" max="8713" width="9.09765625" style="2" bestFit="1" customWidth="1"/>
    <col min="8714" max="8960" width="9" style="2"/>
    <col min="8961" max="8961" width="11.59765625" style="2" customWidth="1"/>
    <col min="8962" max="8966" width="9.19921875" style="2" bestFit="1" customWidth="1"/>
    <col min="8967" max="8967" width="12" style="2" bestFit="1" customWidth="1"/>
    <col min="8968" max="8969" width="9.09765625" style="2" bestFit="1" customWidth="1"/>
    <col min="8970" max="9216" width="9" style="2"/>
    <col min="9217" max="9217" width="11.59765625" style="2" customWidth="1"/>
    <col min="9218" max="9222" width="9.19921875" style="2" bestFit="1" customWidth="1"/>
    <col min="9223" max="9223" width="12" style="2" bestFit="1" customWidth="1"/>
    <col min="9224" max="9225" width="9.09765625" style="2" bestFit="1" customWidth="1"/>
    <col min="9226" max="9472" width="9" style="2"/>
    <col min="9473" max="9473" width="11.59765625" style="2" customWidth="1"/>
    <col min="9474" max="9478" width="9.19921875" style="2" bestFit="1" customWidth="1"/>
    <col min="9479" max="9479" width="12" style="2" bestFit="1" customWidth="1"/>
    <col min="9480" max="9481" width="9.09765625" style="2" bestFit="1" customWidth="1"/>
    <col min="9482" max="9728" width="9" style="2"/>
    <col min="9729" max="9729" width="11.59765625" style="2" customWidth="1"/>
    <col min="9730" max="9734" width="9.19921875" style="2" bestFit="1" customWidth="1"/>
    <col min="9735" max="9735" width="12" style="2" bestFit="1" customWidth="1"/>
    <col min="9736" max="9737" width="9.09765625" style="2" bestFit="1" customWidth="1"/>
    <col min="9738" max="9984" width="9" style="2"/>
    <col min="9985" max="9985" width="11.59765625" style="2" customWidth="1"/>
    <col min="9986" max="9990" width="9.19921875" style="2" bestFit="1" customWidth="1"/>
    <col min="9991" max="9991" width="12" style="2" bestFit="1" customWidth="1"/>
    <col min="9992" max="9993" width="9.09765625" style="2" bestFit="1" customWidth="1"/>
    <col min="9994" max="10240" width="9" style="2"/>
    <col min="10241" max="10241" width="11.59765625" style="2" customWidth="1"/>
    <col min="10242" max="10246" width="9.19921875" style="2" bestFit="1" customWidth="1"/>
    <col min="10247" max="10247" width="12" style="2" bestFit="1" customWidth="1"/>
    <col min="10248" max="10249" width="9.09765625" style="2" bestFit="1" customWidth="1"/>
    <col min="10250" max="10496" width="9" style="2"/>
    <col min="10497" max="10497" width="11.59765625" style="2" customWidth="1"/>
    <col min="10498" max="10502" width="9.19921875" style="2" bestFit="1" customWidth="1"/>
    <col min="10503" max="10503" width="12" style="2" bestFit="1" customWidth="1"/>
    <col min="10504" max="10505" width="9.09765625" style="2" bestFit="1" customWidth="1"/>
    <col min="10506" max="10752" width="9" style="2"/>
    <col min="10753" max="10753" width="11.59765625" style="2" customWidth="1"/>
    <col min="10754" max="10758" width="9.19921875" style="2" bestFit="1" customWidth="1"/>
    <col min="10759" max="10759" width="12" style="2" bestFit="1" customWidth="1"/>
    <col min="10760" max="10761" width="9.09765625" style="2" bestFit="1" customWidth="1"/>
    <col min="10762" max="11008" width="9" style="2"/>
    <col min="11009" max="11009" width="11.59765625" style="2" customWidth="1"/>
    <col min="11010" max="11014" width="9.19921875" style="2" bestFit="1" customWidth="1"/>
    <col min="11015" max="11015" width="12" style="2" bestFit="1" customWidth="1"/>
    <col min="11016" max="11017" width="9.09765625" style="2" bestFit="1" customWidth="1"/>
    <col min="11018" max="11264" width="9" style="2"/>
    <col min="11265" max="11265" width="11.59765625" style="2" customWidth="1"/>
    <col min="11266" max="11270" width="9.19921875" style="2" bestFit="1" customWidth="1"/>
    <col min="11271" max="11271" width="12" style="2" bestFit="1" customWidth="1"/>
    <col min="11272" max="11273" width="9.09765625" style="2" bestFit="1" customWidth="1"/>
    <col min="11274" max="11520" width="9" style="2"/>
    <col min="11521" max="11521" width="11.59765625" style="2" customWidth="1"/>
    <col min="11522" max="11526" width="9.19921875" style="2" bestFit="1" customWidth="1"/>
    <col min="11527" max="11527" width="12" style="2" bestFit="1" customWidth="1"/>
    <col min="11528" max="11529" width="9.09765625" style="2" bestFit="1" customWidth="1"/>
    <col min="11530" max="11776" width="9" style="2"/>
    <col min="11777" max="11777" width="11.59765625" style="2" customWidth="1"/>
    <col min="11778" max="11782" width="9.19921875" style="2" bestFit="1" customWidth="1"/>
    <col min="11783" max="11783" width="12" style="2" bestFit="1" customWidth="1"/>
    <col min="11784" max="11785" width="9.09765625" style="2" bestFit="1" customWidth="1"/>
    <col min="11786" max="12032" width="9" style="2"/>
    <col min="12033" max="12033" width="11.59765625" style="2" customWidth="1"/>
    <col min="12034" max="12038" width="9.19921875" style="2" bestFit="1" customWidth="1"/>
    <col min="12039" max="12039" width="12" style="2" bestFit="1" customWidth="1"/>
    <col min="12040" max="12041" width="9.09765625" style="2" bestFit="1" customWidth="1"/>
    <col min="12042" max="12288" width="9" style="2"/>
    <col min="12289" max="12289" width="11.59765625" style="2" customWidth="1"/>
    <col min="12290" max="12294" width="9.19921875" style="2" bestFit="1" customWidth="1"/>
    <col min="12295" max="12295" width="12" style="2" bestFit="1" customWidth="1"/>
    <col min="12296" max="12297" width="9.09765625" style="2" bestFit="1" customWidth="1"/>
    <col min="12298" max="12544" width="9" style="2"/>
    <col min="12545" max="12545" width="11.59765625" style="2" customWidth="1"/>
    <col min="12546" max="12550" width="9.19921875" style="2" bestFit="1" customWidth="1"/>
    <col min="12551" max="12551" width="12" style="2" bestFit="1" customWidth="1"/>
    <col min="12552" max="12553" width="9.09765625" style="2" bestFit="1" customWidth="1"/>
    <col min="12554" max="12800" width="9" style="2"/>
    <col min="12801" max="12801" width="11.59765625" style="2" customWidth="1"/>
    <col min="12802" max="12806" width="9.19921875" style="2" bestFit="1" customWidth="1"/>
    <col min="12807" max="12807" width="12" style="2" bestFit="1" customWidth="1"/>
    <col min="12808" max="12809" width="9.09765625" style="2" bestFit="1" customWidth="1"/>
    <col min="12810" max="13056" width="9" style="2"/>
    <col min="13057" max="13057" width="11.59765625" style="2" customWidth="1"/>
    <col min="13058" max="13062" width="9.19921875" style="2" bestFit="1" customWidth="1"/>
    <col min="13063" max="13063" width="12" style="2" bestFit="1" customWidth="1"/>
    <col min="13064" max="13065" width="9.09765625" style="2" bestFit="1" customWidth="1"/>
    <col min="13066" max="13312" width="9" style="2"/>
    <col min="13313" max="13313" width="11.59765625" style="2" customWidth="1"/>
    <col min="13314" max="13318" width="9.19921875" style="2" bestFit="1" customWidth="1"/>
    <col min="13319" max="13319" width="12" style="2" bestFit="1" customWidth="1"/>
    <col min="13320" max="13321" width="9.09765625" style="2" bestFit="1" customWidth="1"/>
    <col min="13322" max="13568" width="9" style="2"/>
    <col min="13569" max="13569" width="11.59765625" style="2" customWidth="1"/>
    <col min="13570" max="13574" width="9.19921875" style="2" bestFit="1" customWidth="1"/>
    <col min="13575" max="13575" width="12" style="2" bestFit="1" customWidth="1"/>
    <col min="13576" max="13577" width="9.09765625" style="2" bestFit="1" customWidth="1"/>
    <col min="13578" max="13824" width="9" style="2"/>
    <col min="13825" max="13825" width="11.59765625" style="2" customWidth="1"/>
    <col min="13826" max="13830" width="9.19921875" style="2" bestFit="1" customWidth="1"/>
    <col min="13831" max="13831" width="12" style="2" bestFit="1" customWidth="1"/>
    <col min="13832" max="13833" width="9.09765625" style="2" bestFit="1" customWidth="1"/>
    <col min="13834" max="14080" width="9" style="2"/>
    <col min="14081" max="14081" width="11.59765625" style="2" customWidth="1"/>
    <col min="14082" max="14086" width="9.19921875" style="2" bestFit="1" customWidth="1"/>
    <col min="14087" max="14087" width="12" style="2" bestFit="1" customWidth="1"/>
    <col min="14088" max="14089" width="9.09765625" style="2" bestFit="1" customWidth="1"/>
    <col min="14090" max="14336" width="9" style="2"/>
    <col min="14337" max="14337" width="11.59765625" style="2" customWidth="1"/>
    <col min="14338" max="14342" width="9.19921875" style="2" bestFit="1" customWidth="1"/>
    <col min="14343" max="14343" width="12" style="2" bestFit="1" customWidth="1"/>
    <col min="14344" max="14345" width="9.09765625" style="2" bestFit="1" customWidth="1"/>
    <col min="14346" max="14592" width="9" style="2"/>
    <col min="14593" max="14593" width="11.59765625" style="2" customWidth="1"/>
    <col min="14594" max="14598" width="9.19921875" style="2" bestFit="1" customWidth="1"/>
    <col min="14599" max="14599" width="12" style="2" bestFit="1" customWidth="1"/>
    <col min="14600" max="14601" width="9.09765625" style="2" bestFit="1" customWidth="1"/>
    <col min="14602" max="14848" width="9" style="2"/>
    <col min="14849" max="14849" width="11.59765625" style="2" customWidth="1"/>
    <col min="14850" max="14854" width="9.19921875" style="2" bestFit="1" customWidth="1"/>
    <col min="14855" max="14855" width="12" style="2" bestFit="1" customWidth="1"/>
    <col min="14856" max="14857" width="9.09765625" style="2" bestFit="1" customWidth="1"/>
    <col min="14858" max="15104" width="9" style="2"/>
    <col min="15105" max="15105" width="11.59765625" style="2" customWidth="1"/>
    <col min="15106" max="15110" width="9.19921875" style="2" bestFit="1" customWidth="1"/>
    <col min="15111" max="15111" width="12" style="2" bestFit="1" customWidth="1"/>
    <col min="15112" max="15113" width="9.09765625" style="2" bestFit="1" customWidth="1"/>
    <col min="15114" max="15360" width="9" style="2"/>
    <col min="15361" max="15361" width="11.59765625" style="2" customWidth="1"/>
    <col min="15362" max="15366" width="9.19921875" style="2" bestFit="1" customWidth="1"/>
    <col min="15367" max="15367" width="12" style="2" bestFit="1" customWidth="1"/>
    <col min="15368" max="15369" width="9.09765625" style="2" bestFit="1" customWidth="1"/>
    <col min="15370" max="15616" width="9" style="2"/>
    <col min="15617" max="15617" width="11.59765625" style="2" customWidth="1"/>
    <col min="15618" max="15622" width="9.19921875" style="2" bestFit="1" customWidth="1"/>
    <col min="15623" max="15623" width="12" style="2" bestFit="1" customWidth="1"/>
    <col min="15624" max="15625" width="9.09765625" style="2" bestFit="1" customWidth="1"/>
    <col min="15626" max="15872" width="9" style="2"/>
    <col min="15873" max="15873" width="11.59765625" style="2" customWidth="1"/>
    <col min="15874" max="15878" width="9.19921875" style="2" bestFit="1" customWidth="1"/>
    <col min="15879" max="15879" width="12" style="2" bestFit="1" customWidth="1"/>
    <col min="15880" max="15881" width="9.09765625" style="2" bestFit="1" customWidth="1"/>
    <col min="15882" max="16128" width="9" style="2"/>
    <col min="16129" max="16129" width="11.59765625" style="2" customWidth="1"/>
    <col min="16130" max="16134" width="9.19921875" style="2" bestFit="1" customWidth="1"/>
    <col min="16135" max="16135" width="12" style="2" bestFit="1" customWidth="1"/>
    <col min="16136" max="16137" width="9.09765625" style="2" bestFit="1" customWidth="1"/>
    <col min="16138" max="16382" width="9" style="2"/>
    <col min="16383" max="16384" width="9" style="2" customWidth="1"/>
  </cols>
  <sheetData>
    <row r="1" spans="1:9" ht="19.2" x14ac:dyDescent="0.25">
      <c r="A1" s="1" t="s">
        <v>77</v>
      </c>
    </row>
    <row r="2" spans="1:9" ht="13.8" thickBot="1" x14ac:dyDescent="0.25">
      <c r="A2" s="3"/>
      <c r="B2" s="3"/>
      <c r="C2" s="3"/>
      <c r="D2" s="3"/>
      <c r="E2" s="3"/>
      <c r="F2" s="3"/>
      <c r="G2" s="3"/>
      <c r="H2" s="3"/>
      <c r="I2" s="3"/>
    </row>
    <row r="3" spans="1:9" ht="14.25" customHeight="1" thickTop="1" x14ac:dyDescent="0.2">
      <c r="A3" s="74" t="s">
        <v>40</v>
      </c>
      <c r="B3" s="75" t="s">
        <v>78</v>
      </c>
      <c r="C3" s="34"/>
      <c r="D3" s="34"/>
      <c r="E3" s="34"/>
      <c r="F3" s="34"/>
      <c r="G3" s="78" t="s">
        <v>80</v>
      </c>
      <c r="H3" s="78"/>
      <c r="I3" s="77" t="s">
        <v>79</v>
      </c>
    </row>
    <row r="4" spans="1:9" x14ac:dyDescent="0.2">
      <c r="A4" s="59"/>
      <c r="B4" s="76"/>
      <c r="C4" s="35" t="s">
        <v>81</v>
      </c>
      <c r="D4" s="35" t="s">
        <v>82</v>
      </c>
      <c r="E4" s="35" t="s">
        <v>83</v>
      </c>
      <c r="F4" s="51" t="s">
        <v>84</v>
      </c>
      <c r="G4" s="36" t="s">
        <v>85</v>
      </c>
      <c r="H4" s="35" t="s">
        <v>86</v>
      </c>
      <c r="I4" s="61"/>
    </row>
    <row r="5" spans="1:9" x14ac:dyDescent="0.2">
      <c r="B5" s="37" t="s">
        <v>87</v>
      </c>
      <c r="C5" s="19" t="s">
        <v>87</v>
      </c>
      <c r="D5" s="19" t="s">
        <v>87</v>
      </c>
      <c r="E5" s="19" t="s">
        <v>87</v>
      </c>
      <c r="F5" s="19" t="s">
        <v>87</v>
      </c>
      <c r="G5" s="19" t="s">
        <v>89</v>
      </c>
      <c r="H5" s="19" t="s">
        <v>90</v>
      </c>
      <c r="I5" s="19" t="s">
        <v>88</v>
      </c>
    </row>
    <row r="6" spans="1:9" x14ac:dyDescent="0.2">
      <c r="A6" s="12" t="s">
        <v>10</v>
      </c>
      <c r="B6" s="11">
        <v>39</v>
      </c>
      <c r="C6" s="11">
        <v>28</v>
      </c>
      <c r="D6" s="38" t="s">
        <v>91</v>
      </c>
      <c r="E6" s="11">
        <v>7</v>
      </c>
      <c r="F6" s="11">
        <v>4</v>
      </c>
      <c r="G6" s="38" t="s">
        <v>91</v>
      </c>
      <c r="H6" s="38" t="s">
        <v>91</v>
      </c>
      <c r="I6" s="39">
        <v>413951</v>
      </c>
    </row>
    <row r="7" spans="1:9" x14ac:dyDescent="0.2">
      <c r="A7" s="12" t="s">
        <v>92</v>
      </c>
      <c r="B7" s="11">
        <v>38</v>
      </c>
      <c r="C7" s="11">
        <v>27</v>
      </c>
      <c r="D7" s="38" t="s">
        <v>91</v>
      </c>
      <c r="E7" s="11">
        <v>8</v>
      </c>
      <c r="F7" s="11">
        <v>3</v>
      </c>
      <c r="G7" s="40">
        <v>1282</v>
      </c>
      <c r="H7" s="38" t="s">
        <v>91</v>
      </c>
      <c r="I7" s="39">
        <v>68799</v>
      </c>
    </row>
    <row r="8" spans="1:9" x14ac:dyDescent="0.2">
      <c r="A8" s="12" t="s">
        <v>93</v>
      </c>
      <c r="B8" s="11">
        <v>58</v>
      </c>
      <c r="C8" s="11">
        <v>38</v>
      </c>
      <c r="D8" s="38">
        <v>1</v>
      </c>
      <c r="E8" s="11">
        <v>11</v>
      </c>
      <c r="F8" s="11">
        <v>8</v>
      </c>
      <c r="G8" s="40">
        <v>1166</v>
      </c>
      <c r="H8" s="40">
        <v>1</v>
      </c>
      <c r="I8" s="39">
        <v>94268</v>
      </c>
    </row>
    <row r="9" spans="1:9" x14ac:dyDescent="0.2">
      <c r="A9" s="12" t="s">
        <v>59</v>
      </c>
      <c r="B9" s="11">
        <v>62</v>
      </c>
      <c r="C9" s="11">
        <v>31</v>
      </c>
      <c r="D9" s="38" t="s">
        <v>91</v>
      </c>
      <c r="E9" s="11">
        <v>13</v>
      </c>
      <c r="F9" s="11">
        <v>18</v>
      </c>
      <c r="G9" s="40">
        <v>231</v>
      </c>
      <c r="H9" s="38" t="s">
        <v>91</v>
      </c>
      <c r="I9" s="39">
        <v>51510</v>
      </c>
    </row>
    <row r="10" spans="1:9" x14ac:dyDescent="0.2">
      <c r="A10" s="12" t="s">
        <v>94</v>
      </c>
      <c r="B10" s="10">
        <v>58</v>
      </c>
      <c r="C10" s="11">
        <v>40</v>
      </c>
      <c r="D10" s="38" t="s">
        <v>91</v>
      </c>
      <c r="E10" s="11">
        <v>7</v>
      </c>
      <c r="F10" s="11">
        <v>11</v>
      </c>
      <c r="G10" s="40">
        <v>2599</v>
      </c>
      <c r="H10" s="38" t="s">
        <v>91</v>
      </c>
      <c r="I10" s="39">
        <v>100416</v>
      </c>
    </row>
    <row r="11" spans="1:9" x14ac:dyDescent="0.2">
      <c r="A11" s="12" t="s">
        <v>95</v>
      </c>
      <c r="B11" s="10">
        <v>55</v>
      </c>
      <c r="C11" s="11">
        <v>41</v>
      </c>
      <c r="D11" s="38" t="s">
        <v>71</v>
      </c>
      <c r="E11" s="11">
        <v>6</v>
      </c>
      <c r="F11" s="11">
        <v>8</v>
      </c>
      <c r="G11" s="41">
        <v>2333</v>
      </c>
      <c r="H11" s="38" t="s">
        <v>71</v>
      </c>
      <c r="I11" s="39">
        <v>265105</v>
      </c>
    </row>
    <row r="12" spans="1:9" x14ac:dyDescent="0.2">
      <c r="A12" s="12" t="s">
        <v>96</v>
      </c>
      <c r="B12" s="10">
        <v>58</v>
      </c>
      <c r="C12" s="11">
        <v>35</v>
      </c>
      <c r="D12" s="38" t="s">
        <v>71</v>
      </c>
      <c r="E12" s="11">
        <v>9</v>
      </c>
      <c r="F12" s="11">
        <v>14</v>
      </c>
      <c r="G12" s="40">
        <v>1637</v>
      </c>
      <c r="H12" s="38" t="s">
        <v>71</v>
      </c>
      <c r="I12" s="39">
        <v>87926</v>
      </c>
    </row>
    <row r="13" spans="1:9" x14ac:dyDescent="0.2">
      <c r="A13" s="12" t="s">
        <v>97</v>
      </c>
      <c r="B13" s="10">
        <v>45</v>
      </c>
      <c r="C13" s="11">
        <v>32</v>
      </c>
      <c r="D13" s="38">
        <v>1</v>
      </c>
      <c r="E13" s="11">
        <v>4</v>
      </c>
      <c r="F13" s="11">
        <v>8</v>
      </c>
      <c r="G13" s="41">
        <v>2117</v>
      </c>
      <c r="H13" s="38">
        <v>1300</v>
      </c>
      <c r="I13" s="40">
        <v>232601</v>
      </c>
    </row>
    <row r="14" spans="1:9" x14ac:dyDescent="0.2">
      <c r="A14" s="12" t="s">
        <v>98</v>
      </c>
      <c r="B14" s="11">
        <v>48</v>
      </c>
      <c r="C14" s="11">
        <v>24</v>
      </c>
      <c r="D14" s="38" t="s">
        <v>71</v>
      </c>
      <c r="E14" s="11">
        <v>9</v>
      </c>
      <c r="F14" s="11">
        <v>15</v>
      </c>
      <c r="G14" s="40">
        <v>1378</v>
      </c>
      <c r="H14" s="38" t="s">
        <v>71</v>
      </c>
      <c r="I14" s="40">
        <v>73117</v>
      </c>
    </row>
    <row r="15" spans="1:9" x14ac:dyDescent="0.2">
      <c r="A15" s="12" t="s">
        <v>65</v>
      </c>
      <c r="B15" s="10">
        <v>61</v>
      </c>
      <c r="C15" s="11">
        <v>30</v>
      </c>
      <c r="D15" s="38" t="s">
        <v>71</v>
      </c>
      <c r="E15" s="11">
        <v>6</v>
      </c>
      <c r="F15" s="11">
        <v>25</v>
      </c>
      <c r="G15" s="40">
        <v>512</v>
      </c>
      <c r="H15" s="38" t="s">
        <v>71</v>
      </c>
      <c r="I15" s="40">
        <v>47308</v>
      </c>
    </row>
    <row r="16" spans="1:9" x14ac:dyDescent="0.2">
      <c r="A16" s="12" t="s">
        <v>66</v>
      </c>
      <c r="B16" s="10">
        <v>61</v>
      </c>
      <c r="C16" s="11">
        <v>31</v>
      </c>
      <c r="D16" s="38">
        <v>1</v>
      </c>
      <c r="E16" s="11">
        <v>5</v>
      </c>
      <c r="F16" s="11">
        <v>24</v>
      </c>
      <c r="G16" s="40">
        <v>1240</v>
      </c>
      <c r="H16" s="38">
        <v>40</v>
      </c>
      <c r="I16" s="40">
        <v>101879</v>
      </c>
    </row>
    <row r="17" spans="1:9" x14ac:dyDescent="0.2">
      <c r="A17" s="12" t="s">
        <v>67</v>
      </c>
      <c r="B17" s="11">
        <v>62</v>
      </c>
      <c r="C17" s="11">
        <v>32</v>
      </c>
      <c r="D17" s="38" t="s">
        <v>71</v>
      </c>
      <c r="E17" s="11">
        <v>5</v>
      </c>
      <c r="F17" s="11">
        <v>25</v>
      </c>
      <c r="G17" s="40">
        <v>714</v>
      </c>
      <c r="H17" s="38" t="s">
        <v>71</v>
      </c>
      <c r="I17" s="40">
        <v>137217</v>
      </c>
    </row>
    <row r="18" spans="1:9" x14ac:dyDescent="0.2">
      <c r="A18" s="12" t="s">
        <v>68</v>
      </c>
      <c r="B18" s="11">
        <v>49</v>
      </c>
      <c r="C18" s="11">
        <v>23</v>
      </c>
      <c r="D18" s="38" t="s">
        <v>91</v>
      </c>
      <c r="E18" s="11">
        <v>5</v>
      </c>
      <c r="F18" s="11">
        <v>21</v>
      </c>
      <c r="G18" s="40">
        <v>739</v>
      </c>
      <c r="H18" s="38" t="s">
        <v>91</v>
      </c>
      <c r="I18" s="40">
        <v>43535</v>
      </c>
    </row>
    <row r="19" spans="1:9" x14ac:dyDescent="0.2">
      <c r="A19" s="12" t="s">
        <v>69</v>
      </c>
      <c r="B19" s="11">
        <v>44</v>
      </c>
      <c r="C19" s="11">
        <v>26</v>
      </c>
      <c r="D19" s="38" t="s">
        <v>91</v>
      </c>
      <c r="E19" s="11">
        <v>5</v>
      </c>
      <c r="F19" s="11">
        <v>13</v>
      </c>
      <c r="G19" s="40">
        <v>947</v>
      </c>
      <c r="H19" s="38" t="s">
        <v>71</v>
      </c>
      <c r="I19" s="40">
        <v>71342</v>
      </c>
    </row>
    <row r="20" spans="1:9" x14ac:dyDescent="0.2">
      <c r="A20" s="12" t="s">
        <v>70</v>
      </c>
      <c r="B20" s="11">
        <v>49</v>
      </c>
      <c r="C20" s="11">
        <v>28</v>
      </c>
      <c r="D20" s="38" t="s">
        <v>91</v>
      </c>
      <c r="E20" s="11">
        <v>2</v>
      </c>
      <c r="F20" s="11">
        <v>19</v>
      </c>
      <c r="G20" s="40">
        <v>1147</v>
      </c>
      <c r="H20" s="38" t="s">
        <v>91</v>
      </c>
      <c r="I20" s="40">
        <v>201003</v>
      </c>
    </row>
    <row r="21" spans="1:9" x14ac:dyDescent="0.2">
      <c r="A21" s="12" t="s">
        <v>25</v>
      </c>
      <c r="B21" s="11">
        <v>59</v>
      </c>
      <c r="C21" s="11">
        <v>33</v>
      </c>
      <c r="D21" s="38">
        <v>1</v>
      </c>
      <c r="E21" s="11">
        <v>7</v>
      </c>
      <c r="F21" s="11">
        <v>18</v>
      </c>
      <c r="G21" s="40">
        <v>3315</v>
      </c>
      <c r="H21" s="38" t="s">
        <v>91</v>
      </c>
      <c r="I21" s="40">
        <v>283006</v>
      </c>
    </row>
    <row r="22" spans="1:9" x14ac:dyDescent="0.2">
      <c r="A22" s="12" t="s">
        <v>99</v>
      </c>
      <c r="B22" s="11">
        <v>50</v>
      </c>
      <c r="C22" s="11">
        <v>23</v>
      </c>
      <c r="D22" s="38" t="s">
        <v>91</v>
      </c>
      <c r="E22" s="11">
        <v>7</v>
      </c>
      <c r="F22" s="11">
        <v>20</v>
      </c>
      <c r="G22" s="40">
        <v>4492</v>
      </c>
      <c r="H22" s="38" t="s">
        <v>91</v>
      </c>
      <c r="I22" s="40">
        <v>1223667</v>
      </c>
    </row>
    <row r="23" spans="1:9" x14ac:dyDescent="0.2">
      <c r="A23" s="12" t="s">
        <v>100</v>
      </c>
      <c r="B23" s="11">
        <v>43</v>
      </c>
      <c r="C23" s="11">
        <v>19</v>
      </c>
      <c r="D23" s="38" t="s">
        <v>91</v>
      </c>
      <c r="E23" s="11">
        <v>8</v>
      </c>
      <c r="F23" s="11">
        <v>16</v>
      </c>
      <c r="G23" s="40">
        <v>660</v>
      </c>
      <c r="H23" s="38" t="s">
        <v>91</v>
      </c>
      <c r="I23" s="40">
        <v>30873</v>
      </c>
    </row>
    <row r="24" spans="1:9" x14ac:dyDescent="0.2">
      <c r="A24" s="12" t="s">
        <v>101</v>
      </c>
      <c r="B24" s="11">
        <v>37</v>
      </c>
      <c r="C24" s="11">
        <v>21</v>
      </c>
      <c r="D24" s="38" t="s">
        <v>91</v>
      </c>
      <c r="E24" s="11">
        <v>2</v>
      </c>
      <c r="F24" s="11">
        <v>14</v>
      </c>
      <c r="G24" s="40">
        <v>1997.8</v>
      </c>
      <c r="H24" s="38" t="s">
        <v>91</v>
      </c>
      <c r="I24" s="40">
        <v>185509</v>
      </c>
    </row>
    <row r="25" spans="1:9" x14ac:dyDescent="0.2">
      <c r="A25" s="12" t="s">
        <v>152</v>
      </c>
      <c r="B25" s="11">
        <v>47</v>
      </c>
      <c r="C25" s="11">
        <v>20</v>
      </c>
      <c r="D25" s="38" t="s">
        <v>91</v>
      </c>
      <c r="E25" s="11">
        <v>4</v>
      </c>
      <c r="F25" s="11">
        <v>22</v>
      </c>
      <c r="G25" s="40">
        <v>848</v>
      </c>
      <c r="H25" s="38" t="s">
        <v>91</v>
      </c>
      <c r="I25" s="40">
        <v>204356</v>
      </c>
    </row>
    <row r="26" spans="1:9" x14ac:dyDescent="0.2">
      <c r="A26" s="17" t="s">
        <v>153</v>
      </c>
      <c r="B26" s="14">
        <v>46</v>
      </c>
      <c r="C26" s="14">
        <v>23</v>
      </c>
      <c r="D26" s="42" t="s">
        <v>91</v>
      </c>
      <c r="E26" s="14">
        <v>7</v>
      </c>
      <c r="F26" s="14">
        <v>16</v>
      </c>
      <c r="G26" s="43">
        <v>1362</v>
      </c>
      <c r="H26" s="42" t="s">
        <v>91</v>
      </c>
      <c r="I26" s="43">
        <v>130886</v>
      </c>
    </row>
    <row r="27" spans="1:9" x14ac:dyDescent="0.2">
      <c r="A27" s="2" t="s">
        <v>102</v>
      </c>
      <c r="H27" s="19"/>
      <c r="I27" s="19" t="s">
        <v>154</v>
      </c>
    </row>
    <row r="29" spans="1:9" x14ac:dyDescent="0.2">
      <c r="A29" s="9"/>
      <c r="B29" s="11"/>
      <c r="C29" s="11"/>
      <c r="D29" s="38"/>
      <c r="E29" s="11"/>
      <c r="F29" s="11"/>
      <c r="G29" s="40"/>
      <c r="H29" s="38"/>
      <c r="I29" s="40"/>
    </row>
    <row r="30" spans="1:9" x14ac:dyDescent="0.2">
      <c r="A30" s="9"/>
      <c r="B30" s="11"/>
      <c r="C30" s="11"/>
      <c r="D30" s="38"/>
      <c r="E30" s="11"/>
      <c r="F30" s="11"/>
      <c r="G30" s="40"/>
      <c r="H30" s="38"/>
      <c r="I30" s="40"/>
    </row>
    <row r="31" spans="1:9" x14ac:dyDescent="0.2">
      <c r="A31" s="9"/>
      <c r="B31" s="11"/>
      <c r="C31" s="11"/>
      <c r="D31" s="11"/>
      <c r="E31" s="11"/>
      <c r="F31" s="11"/>
      <c r="G31" s="11"/>
      <c r="H31" s="11"/>
      <c r="I31" s="11"/>
    </row>
    <row r="32" spans="1:9" x14ac:dyDescent="0.2">
      <c r="A32" s="9"/>
      <c r="B32" s="11"/>
      <c r="C32" s="11"/>
      <c r="D32" s="11"/>
      <c r="E32" s="11"/>
      <c r="F32" s="11"/>
      <c r="G32" s="11"/>
      <c r="H32" s="11"/>
      <c r="I32" s="11"/>
    </row>
  </sheetData>
  <mergeCells count="4">
    <mergeCell ref="A3:A4"/>
    <mergeCell ref="B3:B4"/>
    <mergeCell ref="I3:I4"/>
    <mergeCell ref="G3:H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BD39C-282D-4CF5-ADEB-EFADD6D859BD}">
  <sheetPr>
    <pageSetUpPr fitToPage="1"/>
  </sheetPr>
  <dimension ref="A1:N27"/>
  <sheetViews>
    <sheetView zoomScaleNormal="100" workbookViewId="0">
      <selection activeCell="N28" sqref="N28"/>
    </sheetView>
  </sheetViews>
  <sheetFormatPr defaultRowHeight="13.2" x14ac:dyDescent="0.2"/>
  <cols>
    <col min="1" max="1" width="12.59765625" style="2" customWidth="1"/>
    <col min="2" max="14" width="6.59765625" style="2" customWidth="1"/>
    <col min="15" max="256" width="9" style="2"/>
    <col min="257" max="257" width="12.59765625" style="2" customWidth="1"/>
    <col min="258" max="270" width="6.59765625" style="2" customWidth="1"/>
    <col min="271" max="512" width="9" style="2"/>
    <col min="513" max="513" width="12.59765625" style="2" customWidth="1"/>
    <col min="514" max="526" width="6.59765625" style="2" customWidth="1"/>
    <col min="527" max="768" width="9" style="2"/>
    <col min="769" max="769" width="12.59765625" style="2" customWidth="1"/>
    <col min="770" max="782" width="6.59765625" style="2" customWidth="1"/>
    <col min="783" max="1024" width="9" style="2"/>
    <col min="1025" max="1025" width="12.59765625" style="2" customWidth="1"/>
    <col min="1026" max="1038" width="6.59765625" style="2" customWidth="1"/>
    <col min="1039" max="1280" width="9" style="2"/>
    <col min="1281" max="1281" width="12.59765625" style="2" customWidth="1"/>
    <col min="1282" max="1294" width="6.59765625" style="2" customWidth="1"/>
    <col min="1295" max="1536" width="9" style="2"/>
    <col min="1537" max="1537" width="12.59765625" style="2" customWidth="1"/>
    <col min="1538" max="1550" width="6.59765625" style="2" customWidth="1"/>
    <col min="1551" max="1792" width="9" style="2"/>
    <col min="1793" max="1793" width="12.59765625" style="2" customWidth="1"/>
    <col min="1794" max="1806" width="6.59765625" style="2" customWidth="1"/>
    <col min="1807" max="2048" width="9" style="2"/>
    <col min="2049" max="2049" width="12.59765625" style="2" customWidth="1"/>
    <col min="2050" max="2062" width="6.59765625" style="2" customWidth="1"/>
    <col min="2063" max="2304" width="9" style="2"/>
    <col min="2305" max="2305" width="12.59765625" style="2" customWidth="1"/>
    <col min="2306" max="2318" width="6.59765625" style="2" customWidth="1"/>
    <col min="2319" max="2560" width="9" style="2"/>
    <col min="2561" max="2561" width="12.59765625" style="2" customWidth="1"/>
    <col min="2562" max="2574" width="6.59765625" style="2" customWidth="1"/>
    <col min="2575" max="2816" width="9" style="2"/>
    <col min="2817" max="2817" width="12.59765625" style="2" customWidth="1"/>
    <col min="2818" max="2830" width="6.59765625" style="2" customWidth="1"/>
    <col min="2831" max="3072" width="9" style="2"/>
    <col min="3073" max="3073" width="12.59765625" style="2" customWidth="1"/>
    <col min="3074" max="3086" width="6.59765625" style="2" customWidth="1"/>
    <col min="3087" max="3328" width="9" style="2"/>
    <col min="3329" max="3329" width="12.59765625" style="2" customWidth="1"/>
    <col min="3330" max="3342" width="6.59765625" style="2" customWidth="1"/>
    <col min="3343" max="3584" width="9" style="2"/>
    <col min="3585" max="3585" width="12.59765625" style="2" customWidth="1"/>
    <col min="3586" max="3598" width="6.59765625" style="2" customWidth="1"/>
    <col min="3599" max="3840" width="9" style="2"/>
    <col min="3841" max="3841" width="12.59765625" style="2" customWidth="1"/>
    <col min="3842" max="3854" width="6.59765625" style="2" customWidth="1"/>
    <col min="3855" max="4096" width="9" style="2"/>
    <col min="4097" max="4097" width="12.59765625" style="2" customWidth="1"/>
    <col min="4098" max="4110" width="6.59765625" style="2" customWidth="1"/>
    <col min="4111" max="4352" width="9" style="2"/>
    <col min="4353" max="4353" width="12.59765625" style="2" customWidth="1"/>
    <col min="4354" max="4366" width="6.59765625" style="2" customWidth="1"/>
    <col min="4367" max="4608" width="9" style="2"/>
    <col min="4609" max="4609" width="12.59765625" style="2" customWidth="1"/>
    <col min="4610" max="4622" width="6.59765625" style="2" customWidth="1"/>
    <col min="4623" max="4864" width="9" style="2"/>
    <col min="4865" max="4865" width="12.59765625" style="2" customWidth="1"/>
    <col min="4866" max="4878" width="6.59765625" style="2" customWidth="1"/>
    <col min="4879" max="5120" width="9" style="2"/>
    <col min="5121" max="5121" width="12.59765625" style="2" customWidth="1"/>
    <col min="5122" max="5134" width="6.59765625" style="2" customWidth="1"/>
    <col min="5135" max="5376" width="9" style="2"/>
    <col min="5377" max="5377" width="12.59765625" style="2" customWidth="1"/>
    <col min="5378" max="5390" width="6.59765625" style="2" customWidth="1"/>
    <col min="5391" max="5632" width="9" style="2"/>
    <col min="5633" max="5633" width="12.59765625" style="2" customWidth="1"/>
    <col min="5634" max="5646" width="6.59765625" style="2" customWidth="1"/>
    <col min="5647" max="5888" width="9" style="2"/>
    <col min="5889" max="5889" width="12.59765625" style="2" customWidth="1"/>
    <col min="5890" max="5902" width="6.59765625" style="2" customWidth="1"/>
    <col min="5903" max="6144" width="9" style="2"/>
    <col min="6145" max="6145" width="12.59765625" style="2" customWidth="1"/>
    <col min="6146" max="6158" width="6.59765625" style="2" customWidth="1"/>
    <col min="6159" max="6400" width="9" style="2"/>
    <col min="6401" max="6401" width="12.59765625" style="2" customWidth="1"/>
    <col min="6402" max="6414" width="6.59765625" style="2" customWidth="1"/>
    <col min="6415" max="6656" width="9" style="2"/>
    <col min="6657" max="6657" width="12.59765625" style="2" customWidth="1"/>
    <col min="6658" max="6670" width="6.59765625" style="2" customWidth="1"/>
    <col min="6671" max="6912" width="9" style="2"/>
    <col min="6913" max="6913" width="12.59765625" style="2" customWidth="1"/>
    <col min="6914" max="6926" width="6.59765625" style="2" customWidth="1"/>
    <col min="6927" max="7168" width="9" style="2"/>
    <col min="7169" max="7169" width="12.59765625" style="2" customWidth="1"/>
    <col min="7170" max="7182" width="6.59765625" style="2" customWidth="1"/>
    <col min="7183" max="7424" width="9" style="2"/>
    <col min="7425" max="7425" width="12.59765625" style="2" customWidth="1"/>
    <col min="7426" max="7438" width="6.59765625" style="2" customWidth="1"/>
    <col min="7439" max="7680" width="9" style="2"/>
    <col min="7681" max="7681" width="12.59765625" style="2" customWidth="1"/>
    <col min="7682" max="7694" width="6.59765625" style="2" customWidth="1"/>
    <col min="7695" max="7936" width="9" style="2"/>
    <col min="7937" max="7937" width="12.59765625" style="2" customWidth="1"/>
    <col min="7938" max="7950" width="6.59765625" style="2" customWidth="1"/>
    <col min="7951" max="8192" width="9" style="2"/>
    <col min="8193" max="8193" width="12.59765625" style="2" customWidth="1"/>
    <col min="8194" max="8206" width="6.59765625" style="2" customWidth="1"/>
    <col min="8207" max="8448" width="9" style="2"/>
    <col min="8449" max="8449" width="12.59765625" style="2" customWidth="1"/>
    <col min="8450" max="8462" width="6.59765625" style="2" customWidth="1"/>
    <col min="8463" max="8704" width="9" style="2"/>
    <col min="8705" max="8705" width="12.59765625" style="2" customWidth="1"/>
    <col min="8706" max="8718" width="6.59765625" style="2" customWidth="1"/>
    <col min="8719" max="8960" width="9" style="2"/>
    <col min="8961" max="8961" width="12.59765625" style="2" customWidth="1"/>
    <col min="8962" max="8974" width="6.59765625" style="2" customWidth="1"/>
    <col min="8975" max="9216" width="9" style="2"/>
    <col min="9217" max="9217" width="12.59765625" style="2" customWidth="1"/>
    <col min="9218" max="9230" width="6.59765625" style="2" customWidth="1"/>
    <col min="9231" max="9472" width="9" style="2"/>
    <col min="9473" max="9473" width="12.59765625" style="2" customWidth="1"/>
    <col min="9474" max="9486" width="6.59765625" style="2" customWidth="1"/>
    <col min="9487" max="9728" width="9" style="2"/>
    <col min="9729" max="9729" width="12.59765625" style="2" customWidth="1"/>
    <col min="9730" max="9742" width="6.59765625" style="2" customWidth="1"/>
    <col min="9743" max="9984" width="9" style="2"/>
    <col min="9985" max="9985" width="12.59765625" style="2" customWidth="1"/>
    <col min="9986" max="9998" width="6.59765625" style="2" customWidth="1"/>
    <col min="9999" max="10240" width="9" style="2"/>
    <col min="10241" max="10241" width="12.59765625" style="2" customWidth="1"/>
    <col min="10242" max="10254" width="6.59765625" style="2" customWidth="1"/>
    <col min="10255" max="10496" width="9" style="2"/>
    <col min="10497" max="10497" width="12.59765625" style="2" customWidth="1"/>
    <col min="10498" max="10510" width="6.59765625" style="2" customWidth="1"/>
    <col min="10511" max="10752" width="9" style="2"/>
    <col min="10753" max="10753" width="12.59765625" style="2" customWidth="1"/>
    <col min="10754" max="10766" width="6.59765625" style="2" customWidth="1"/>
    <col min="10767" max="11008" width="9" style="2"/>
    <col min="11009" max="11009" width="12.59765625" style="2" customWidth="1"/>
    <col min="11010" max="11022" width="6.59765625" style="2" customWidth="1"/>
    <col min="11023" max="11264" width="9" style="2"/>
    <col min="11265" max="11265" width="12.59765625" style="2" customWidth="1"/>
    <col min="11266" max="11278" width="6.59765625" style="2" customWidth="1"/>
    <col min="11279" max="11520" width="9" style="2"/>
    <col min="11521" max="11521" width="12.59765625" style="2" customWidth="1"/>
    <col min="11522" max="11534" width="6.59765625" style="2" customWidth="1"/>
    <col min="11535" max="11776" width="9" style="2"/>
    <col min="11777" max="11777" width="12.59765625" style="2" customWidth="1"/>
    <col min="11778" max="11790" width="6.59765625" style="2" customWidth="1"/>
    <col min="11791" max="12032" width="9" style="2"/>
    <col min="12033" max="12033" width="12.59765625" style="2" customWidth="1"/>
    <col min="12034" max="12046" width="6.59765625" style="2" customWidth="1"/>
    <col min="12047" max="12288" width="9" style="2"/>
    <col min="12289" max="12289" width="12.59765625" style="2" customWidth="1"/>
    <col min="12290" max="12302" width="6.59765625" style="2" customWidth="1"/>
    <col min="12303" max="12544" width="9" style="2"/>
    <col min="12545" max="12545" width="12.59765625" style="2" customWidth="1"/>
    <col min="12546" max="12558" width="6.59765625" style="2" customWidth="1"/>
    <col min="12559" max="12800" width="9" style="2"/>
    <col min="12801" max="12801" width="12.59765625" style="2" customWidth="1"/>
    <col min="12802" max="12814" width="6.59765625" style="2" customWidth="1"/>
    <col min="12815" max="13056" width="9" style="2"/>
    <col min="13057" max="13057" width="12.59765625" style="2" customWidth="1"/>
    <col min="13058" max="13070" width="6.59765625" style="2" customWidth="1"/>
    <col min="13071" max="13312" width="9" style="2"/>
    <col min="13313" max="13313" width="12.59765625" style="2" customWidth="1"/>
    <col min="13314" max="13326" width="6.59765625" style="2" customWidth="1"/>
    <col min="13327" max="13568" width="9" style="2"/>
    <col min="13569" max="13569" width="12.59765625" style="2" customWidth="1"/>
    <col min="13570" max="13582" width="6.59765625" style="2" customWidth="1"/>
    <col min="13583" max="13824" width="9" style="2"/>
    <col min="13825" max="13825" width="12.59765625" style="2" customWidth="1"/>
    <col min="13826" max="13838" width="6.59765625" style="2" customWidth="1"/>
    <col min="13839" max="14080" width="9" style="2"/>
    <col min="14081" max="14081" width="12.59765625" style="2" customWidth="1"/>
    <col min="14082" max="14094" width="6.59765625" style="2" customWidth="1"/>
    <col min="14095" max="14336" width="9" style="2"/>
    <col min="14337" max="14337" width="12.59765625" style="2" customWidth="1"/>
    <col min="14338" max="14350" width="6.59765625" style="2" customWidth="1"/>
    <col min="14351" max="14592" width="9" style="2"/>
    <col min="14593" max="14593" width="12.59765625" style="2" customWidth="1"/>
    <col min="14594" max="14606" width="6.59765625" style="2" customWidth="1"/>
    <col min="14607" max="14848" width="9" style="2"/>
    <col min="14849" max="14849" width="12.59765625" style="2" customWidth="1"/>
    <col min="14850" max="14862" width="6.59765625" style="2" customWidth="1"/>
    <col min="14863" max="15104" width="9" style="2"/>
    <col min="15105" max="15105" width="12.59765625" style="2" customWidth="1"/>
    <col min="15106" max="15118" width="6.59765625" style="2" customWidth="1"/>
    <col min="15119" max="15360" width="9" style="2"/>
    <col min="15361" max="15361" width="12.59765625" style="2" customWidth="1"/>
    <col min="15362" max="15374" width="6.59765625" style="2" customWidth="1"/>
    <col min="15375" max="15616" width="9" style="2"/>
    <col min="15617" max="15617" width="12.59765625" style="2" customWidth="1"/>
    <col min="15618" max="15630" width="6.59765625" style="2" customWidth="1"/>
    <col min="15631" max="15872" width="9" style="2"/>
    <col min="15873" max="15873" width="12.59765625" style="2" customWidth="1"/>
    <col min="15874" max="15886" width="6.59765625" style="2" customWidth="1"/>
    <col min="15887" max="16128" width="9" style="2"/>
    <col min="16129" max="16129" width="12.59765625" style="2" customWidth="1"/>
    <col min="16130" max="16142" width="6.59765625" style="2" customWidth="1"/>
    <col min="16143" max="16384" width="9" style="2"/>
  </cols>
  <sheetData>
    <row r="1" spans="1:14" ht="19.2" x14ac:dyDescent="0.25">
      <c r="A1" s="1" t="s">
        <v>103</v>
      </c>
    </row>
    <row r="2" spans="1:14" ht="13.8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 t="s">
        <v>104</v>
      </c>
    </row>
    <row r="3" spans="1:14" ht="13.8" thickTop="1" x14ac:dyDescent="0.2">
      <c r="A3" s="56" t="s">
        <v>40</v>
      </c>
      <c r="B3" s="62" t="s">
        <v>105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74"/>
      <c r="N3" s="67" t="s">
        <v>106</v>
      </c>
    </row>
    <row r="4" spans="1:14" x14ac:dyDescent="0.2">
      <c r="A4" s="56"/>
      <c r="B4" s="60"/>
      <c r="C4" s="79" t="s">
        <v>107</v>
      </c>
      <c r="D4" s="80" t="s">
        <v>108</v>
      </c>
      <c r="E4" s="80" t="s">
        <v>109</v>
      </c>
      <c r="F4" s="80" t="s">
        <v>110</v>
      </c>
      <c r="G4" s="80" t="s">
        <v>111</v>
      </c>
      <c r="H4" s="80" t="s">
        <v>112</v>
      </c>
      <c r="I4" s="80" t="s">
        <v>113</v>
      </c>
      <c r="J4" s="80" t="s">
        <v>114</v>
      </c>
      <c r="K4" s="80" t="s">
        <v>115</v>
      </c>
      <c r="L4" s="81" t="s">
        <v>116</v>
      </c>
      <c r="M4" s="81" t="s">
        <v>47</v>
      </c>
      <c r="N4" s="67"/>
    </row>
    <row r="5" spans="1:14" x14ac:dyDescent="0.2">
      <c r="A5" s="57"/>
      <c r="B5" s="61"/>
      <c r="C5" s="61"/>
      <c r="D5" s="61"/>
      <c r="E5" s="61"/>
      <c r="F5" s="61"/>
      <c r="G5" s="61"/>
      <c r="H5" s="61"/>
      <c r="I5" s="61"/>
      <c r="J5" s="61"/>
      <c r="K5" s="61"/>
      <c r="L5" s="58"/>
      <c r="M5" s="58"/>
      <c r="N5" s="68"/>
    </row>
    <row r="6" spans="1:14" x14ac:dyDescent="0.2">
      <c r="A6" s="9" t="s">
        <v>10</v>
      </c>
      <c r="B6" s="10">
        <v>6311</v>
      </c>
      <c r="C6" s="11">
        <v>33</v>
      </c>
      <c r="D6" s="38" t="s">
        <v>117</v>
      </c>
      <c r="E6" s="38">
        <v>1</v>
      </c>
      <c r="F6" s="11">
        <v>969</v>
      </c>
      <c r="G6" s="11">
        <v>68</v>
      </c>
      <c r="H6" s="11">
        <v>69</v>
      </c>
      <c r="I6" s="11">
        <v>675</v>
      </c>
      <c r="J6" s="11">
        <v>29</v>
      </c>
      <c r="K6" s="11">
        <v>70</v>
      </c>
      <c r="L6" s="11">
        <v>3930</v>
      </c>
      <c r="M6" s="11">
        <v>467</v>
      </c>
      <c r="N6" s="11">
        <v>6120</v>
      </c>
    </row>
    <row r="7" spans="1:14" x14ac:dyDescent="0.2">
      <c r="A7" s="9" t="s">
        <v>92</v>
      </c>
      <c r="B7" s="10">
        <v>6995</v>
      </c>
      <c r="C7" s="11">
        <v>31</v>
      </c>
      <c r="D7" s="38" t="s">
        <v>117</v>
      </c>
      <c r="E7" s="38">
        <v>2</v>
      </c>
      <c r="F7" s="11">
        <v>986</v>
      </c>
      <c r="G7" s="11">
        <v>105</v>
      </c>
      <c r="H7" s="11">
        <v>69</v>
      </c>
      <c r="I7" s="11">
        <v>820</v>
      </c>
      <c r="J7" s="11">
        <v>25</v>
      </c>
      <c r="K7" s="11">
        <v>58</v>
      </c>
      <c r="L7" s="11">
        <v>4405</v>
      </c>
      <c r="M7" s="11">
        <v>494</v>
      </c>
      <c r="N7" s="11">
        <v>6782</v>
      </c>
    </row>
    <row r="8" spans="1:14" x14ac:dyDescent="0.2">
      <c r="A8" s="12" t="s">
        <v>93</v>
      </c>
      <c r="B8" s="10">
        <v>6973</v>
      </c>
      <c r="C8" s="11">
        <v>37</v>
      </c>
      <c r="D8" s="38" t="s">
        <v>117</v>
      </c>
      <c r="E8" s="38">
        <v>1</v>
      </c>
      <c r="F8" s="11">
        <v>938</v>
      </c>
      <c r="G8" s="11">
        <v>63</v>
      </c>
      <c r="H8" s="11">
        <v>65</v>
      </c>
      <c r="I8" s="11">
        <v>801</v>
      </c>
      <c r="J8" s="11">
        <v>46</v>
      </c>
      <c r="K8" s="11">
        <v>67</v>
      </c>
      <c r="L8" s="11">
        <v>4491</v>
      </c>
      <c r="M8" s="11">
        <v>464</v>
      </c>
      <c r="N8" s="11">
        <v>6778</v>
      </c>
    </row>
    <row r="9" spans="1:14" x14ac:dyDescent="0.2">
      <c r="A9" s="12" t="s">
        <v>59</v>
      </c>
      <c r="B9" s="11">
        <v>6918</v>
      </c>
      <c r="C9" s="11">
        <v>22</v>
      </c>
      <c r="D9" s="38" t="s">
        <v>117</v>
      </c>
      <c r="E9" s="38">
        <v>1</v>
      </c>
      <c r="F9" s="11">
        <v>923</v>
      </c>
      <c r="G9" s="11">
        <v>63</v>
      </c>
      <c r="H9" s="11">
        <v>72</v>
      </c>
      <c r="I9" s="11">
        <v>784</v>
      </c>
      <c r="J9" s="11">
        <v>43</v>
      </c>
      <c r="K9" s="11">
        <v>76</v>
      </c>
      <c r="L9" s="11">
        <v>4581</v>
      </c>
      <c r="M9" s="11">
        <v>353</v>
      </c>
      <c r="N9" s="11">
        <v>9731</v>
      </c>
    </row>
    <row r="10" spans="1:14" x14ac:dyDescent="0.2">
      <c r="A10" s="12" t="s">
        <v>60</v>
      </c>
      <c r="B10" s="11">
        <v>6402</v>
      </c>
      <c r="C10" s="11">
        <v>38</v>
      </c>
      <c r="D10" s="38" t="s">
        <v>117</v>
      </c>
      <c r="E10" s="38">
        <v>1</v>
      </c>
      <c r="F10" s="11">
        <v>804</v>
      </c>
      <c r="G10" s="11">
        <v>81</v>
      </c>
      <c r="H10" s="11">
        <v>83</v>
      </c>
      <c r="I10" s="11">
        <v>759</v>
      </c>
      <c r="J10" s="11">
        <v>24</v>
      </c>
      <c r="K10" s="11">
        <v>72</v>
      </c>
      <c r="L10" s="11">
        <v>4132</v>
      </c>
      <c r="M10" s="11">
        <v>408</v>
      </c>
      <c r="N10" s="11">
        <v>6163</v>
      </c>
    </row>
    <row r="11" spans="1:14" x14ac:dyDescent="0.2">
      <c r="A11" s="12" t="s">
        <v>95</v>
      </c>
      <c r="B11" s="11">
        <v>6488</v>
      </c>
      <c r="C11" s="11">
        <v>38</v>
      </c>
      <c r="D11" s="38" t="s">
        <v>117</v>
      </c>
      <c r="E11" s="38">
        <v>4</v>
      </c>
      <c r="F11" s="11">
        <v>825</v>
      </c>
      <c r="G11" s="11">
        <v>43</v>
      </c>
      <c r="H11" s="11">
        <v>68</v>
      </c>
      <c r="I11" s="11">
        <v>796</v>
      </c>
      <c r="J11" s="11">
        <v>25</v>
      </c>
      <c r="K11" s="11">
        <v>95</v>
      </c>
      <c r="L11" s="11">
        <v>4194</v>
      </c>
      <c r="M11" s="11">
        <v>400</v>
      </c>
      <c r="N11" s="11">
        <v>6234</v>
      </c>
    </row>
    <row r="12" spans="1:14" x14ac:dyDescent="0.2">
      <c r="A12" s="12" t="s">
        <v>62</v>
      </c>
      <c r="B12" s="11">
        <v>6869</v>
      </c>
      <c r="C12" s="11">
        <v>39</v>
      </c>
      <c r="D12" s="38" t="s">
        <v>117</v>
      </c>
      <c r="E12" s="38">
        <v>3</v>
      </c>
      <c r="F12" s="11">
        <v>790</v>
      </c>
      <c r="G12" s="11">
        <v>66</v>
      </c>
      <c r="H12" s="11">
        <v>76</v>
      </c>
      <c r="I12" s="11">
        <v>812</v>
      </c>
      <c r="J12" s="11">
        <v>30</v>
      </c>
      <c r="K12" s="11">
        <v>69</v>
      </c>
      <c r="L12" s="11">
        <v>4568</v>
      </c>
      <c r="M12" s="11">
        <v>416</v>
      </c>
      <c r="N12" s="11">
        <v>6865</v>
      </c>
    </row>
    <row r="13" spans="1:14" x14ac:dyDescent="0.2">
      <c r="A13" s="12" t="s">
        <v>97</v>
      </c>
      <c r="B13" s="11">
        <v>7284</v>
      </c>
      <c r="C13" s="11">
        <v>27</v>
      </c>
      <c r="D13" s="38" t="s">
        <v>117</v>
      </c>
      <c r="E13" s="38">
        <v>1</v>
      </c>
      <c r="F13" s="11">
        <v>877</v>
      </c>
      <c r="G13" s="11">
        <v>63</v>
      </c>
      <c r="H13" s="11">
        <v>82</v>
      </c>
      <c r="I13" s="11">
        <v>874</v>
      </c>
      <c r="J13" s="11">
        <v>35</v>
      </c>
      <c r="K13" s="11">
        <v>55</v>
      </c>
      <c r="L13" s="11">
        <v>4847</v>
      </c>
      <c r="M13" s="11">
        <v>423</v>
      </c>
      <c r="N13" s="11">
        <v>7041</v>
      </c>
    </row>
    <row r="14" spans="1:14" x14ac:dyDescent="0.2">
      <c r="A14" s="12" t="s">
        <v>98</v>
      </c>
      <c r="B14" s="11">
        <v>7148</v>
      </c>
      <c r="C14" s="11">
        <v>33</v>
      </c>
      <c r="D14" s="38" t="s">
        <v>117</v>
      </c>
      <c r="E14" s="38">
        <v>2</v>
      </c>
      <c r="F14" s="11">
        <v>805</v>
      </c>
      <c r="G14" s="11">
        <v>70</v>
      </c>
      <c r="H14" s="11">
        <v>77</v>
      </c>
      <c r="I14" s="11">
        <v>937</v>
      </c>
      <c r="J14" s="11">
        <v>28</v>
      </c>
      <c r="K14" s="11">
        <v>52</v>
      </c>
      <c r="L14" s="11">
        <v>4645</v>
      </c>
      <c r="M14" s="11">
        <v>499</v>
      </c>
      <c r="N14" s="11">
        <v>6818</v>
      </c>
    </row>
    <row r="15" spans="1:14" x14ac:dyDescent="0.2">
      <c r="A15" s="12" t="s">
        <v>65</v>
      </c>
      <c r="B15" s="11">
        <v>7143</v>
      </c>
      <c r="C15" s="11">
        <v>41</v>
      </c>
      <c r="D15" s="38" t="s">
        <v>117</v>
      </c>
      <c r="E15" s="38">
        <v>1</v>
      </c>
      <c r="F15" s="11">
        <v>815</v>
      </c>
      <c r="G15" s="11">
        <v>68</v>
      </c>
      <c r="H15" s="11">
        <v>70</v>
      </c>
      <c r="I15" s="11">
        <v>981</v>
      </c>
      <c r="J15" s="11">
        <v>23</v>
      </c>
      <c r="K15" s="11">
        <v>47</v>
      </c>
      <c r="L15" s="11">
        <v>4589</v>
      </c>
      <c r="M15" s="11">
        <v>426</v>
      </c>
      <c r="N15" s="11">
        <v>6811</v>
      </c>
    </row>
    <row r="16" spans="1:14" x14ac:dyDescent="0.2">
      <c r="A16" s="12" t="s">
        <v>66</v>
      </c>
      <c r="B16" s="11">
        <v>7061</v>
      </c>
      <c r="C16" s="11">
        <v>30</v>
      </c>
      <c r="D16" s="38" t="s">
        <v>117</v>
      </c>
      <c r="E16" s="38">
        <v>6</v>
      </c>
      <c r="F16" s="11">
        <v>866</v>
      </c>
      <c r="G16" s="11">
        <v>48</v>
      </c>
      <c r="H16" s="11">
        <v>82</v>
      </c>
      <c r="I16" s="11">
        <v>896</v>
      </c>
      <c r="J16" s="11">
        <v>29</v>
      </c>
      <c r="K16" s="11">
        <v>54</v>
      </c>
      <c r="L16" s="11">
        <v>4757</v>
      </c>
      <c r="M16" s="11">
        <v>375</v>
      </c>
      <c r="N16" s="11">
        <v>6952</v>
      </c>
    </row>
    <row r="17" spans="1:14" x14ac:dyDescent="0.2">
      <c r="A17" s="12" t="s">
        <v>67</v>
      </c>
      <c r="B17" s="11">
        <v>7245</v>
      </c>
      <c r="C17" s="11">
        <v>39</v>
      </c>
      <c r="D17" s="38" t="s">
        <v>117</v>
      </c>
      <c r="E17" s="38">
        <v>1</v>
      </c>
      <c r="F17" s="11">
        <v>813</v>
      </c>
      <c r="G17" s="11">
        <v>69</v>
      </c>
      <c r="H17" s="11">
        <v>55</v>
      </c>
      <c r="I17" s="11">
        <v>927</v>
      </c>
      <c r="J17" s="11">
        <v>16</v>
      </c>
      <c r="K17" s="11">
        <v>59</v>
      </c>
      <c r="L17" s="11">
        <v>4717</v>
      </c>
      <c r="M17" s="11">
        <v>549</v>
      </c>
      <c r="N17" s="11">
        <v>6889</v>
      </c>
    </row>
    <row r="18" spans="1:14" x14ac:dyDescent="0.2">
      <c r="A18" s="12" t="s">
        <v>68</v>
      </c>
      <c r="B18" s="11">
        <v>7584</v>
      </c>
      <c r="C18" s="11">
        <v>27</v>
      </c>
      <c r="D18" s="38" t="s">
        <v>118</v>
      </c>
      <c r="E18" s="38">
        <v>3</v>
      </c>
      <c r="F18" s="11">
        <v>797</v>
      </c>
      <c r="G18" s="11">
        <v>66</v>
      </c>
      <c r="H18" s="11">
        <v>94</v>
      </c>
      <c r="I18" s="11">
        <v>1016</v>
      </c>
      <c r="J18" s="11">
        <v>19</v>
      </c>
      <c r="K18" s="11">
        <v>63</v>
      </c>
      <c r="L18" s="11">
        <v>4949</v>
      </c>
      <c r="M18" s="11">
        <v>550</v>
      </c>
      <c r="N18" s="11">
        <v>7310</v>
      </c>
    </row>
    <row r="19" spans="1:14" x14ac:dyDescent="0.2">
      <c r="A19" s="12" t="s">
        <v>69</v>
      </c>
      <c r="B19" s="11">
        <f>SUM(C19:M19)</f>
        <v>7457</v>
      </c>
      <c r="C19" s="11">
        <v>26</v>
      </c>
      <c r="D19" s="38" t="s">
        <v>118</v>
      </c>
      <c r="E19" s="38">
        <f>2+1</f>
        <v>3</v>
      </c>
      <c r="F19" s="11">
        <f>688+16</f>
        <v>704</v>
      </c>
      <c r="G19" s="11">
        <f>56+4</f>
        <v>60</v>
      </c>
      <c r="H19" s="11">
        <v>72</v>
      </c>
      <c r="I19" s="11">
        <f>975+57</f>
        <v>1032</v>
      </c>
      <c r="J19" s="11">
        <v>20</v>
      </c>
      <c r="K19" s="11">
        <f>54+3</f>
        <v>57</v>
      </c>
      <c r="L19" s="11">
        <f>4835+180</f>
        <v>5015</v>
      </c>
      <c r="M19" s="11">
        <f>465+3</f>
        <v>468</v>
      </c>
      <c r="N19" s="11">
        <f>6939+236</f>
        <v>7175</v>
      </c>
    </row>
    <row r="20" spans="1:14" x14ac:dyDescent="0.2">
      <c r="A20" s="12" t="s">
        <v>70</v>
      </c>
      <c r="B20" s="11">
        <f>SUM(C20:M20)</f>
        <v>8144</v>
      </c>
      <c r="C20" s="11">
        <v>28</v>
      </c>
      <c r="D20" s="38">
        <v>2</v>
      </c>
      <c r="E20" s="38">
        <f>3+1</f>
        <v>4</v>
      </c>
      <c r="F20" s="11">
        <f>712+26</f>
        <v>738</v>
      </c>
      <c r="G20" s="11">
        <f>84+3</f>
        <v>87</v>
      </c>
      <c r="H20" s="11">
        <f>70+5</f>
        <v>75</v>
      </c>
      <c r="I20" s="11">
        <f>1045+49</f>
        <v>1094</v>
      </c>
      <c r="J20" s="11">
        <v>26</v>
      </c>
      <c r="K20" s="11">
        <f>47+1</f>
        <v>48</v>
      </c>
      <c r="L20" s="11">
        <f>5294+180</f>
        <v>5474</v>
      </c>
      <c r="M20" s="11">
        <f>564+4</f>
        <v>568</v>
      </c>
      <c r="N20" s="11">
        <f>7521+247</f>
        <v>7768</v>
      </c>
    </row>
    <row r="21" spans="1:14" x14ac:dyDescent="0.2">
      <c r="A21" s="12" t="s">
        <v>25</v>
      </c>
      <c r="B21" s="11">
        <v>7733</v>
      </c>
      <c r="C21" s="11">
        <v>17</v>
      </c>
      <c r="D21" s="38">
        <v>1</v>
      </c>
      <c r="E21" s="38">
        <v>1</v>
      </c>
      <c r="F21" s="11">
        <v>681</v>
      </c>
      <c r="G21" s="11">
        <v>74</v>
      </c>
      <c r="H21" s="11">
        <v>87</v>
      </c>
      <c r="I21" s="11">
        <v>1072</v>
      </c>
      <c r="J21" s="11">
        <v>19</v>
      </c>
      <c r="K21" s="11">
        <v>50</v>
      </c>
      <c r="L21" s="11">
        <v>5219</v>
      </c>
      <c r="M21" s="11">
        <v>512</v>
      </c>
      <c r="N21" s="11">
        <v>7350</v>
      </c>
    </row>
    <row r="22" spans="1:14" x14ac:dyDescent="0.2">
      <c r="A22" s="12" t="s">
        <v>99</v>
      </c>
      <c r="B22" s="11">
        <v>6773</v>
      </c>
      <c r="C22" s="11">
        <v>17</v>
      </c>
      <c r="D22" s="38">
        <v>1</v>
      </c>
      <c r="E22" s="38">
        <v>2</v>
      </c>
      <c r="F22" s="11">
        <v>528</v>
      </c>
      <c r="G22" s="11">
        <v>59</v>
      </c>
      <c r="H22" s="11">
        <v>57</v>
      </c>
      <c r="I22" s="11">
        <v>1014</v>
      </c>
      <c r="J22" s="11">
        <v>8</v>
      </c>
      <c r="K22" s="11">
        <v>69</v>
      </c>
      <c r="L22" s="11">
        <v>4550</v>
      </c>
      <c r="M22" s="11">
        <v>468</v>
      </c>
      <c r="N22" s="11">
        <v>6357</v>
      </c>
    </row>
    <row r="23" spans="1:14" x14ac:dyDescent="0.2">
      <c r="A23" s="12" t="s">
        <v>100</v>
      </c>
      <c r="B23" s="11">
        <v>7111</v>
      </c>
      <c r="C23" s="11">
        <v>23</v>
      </c>
      <c r="D23" s="38">
        <v>0</v>
      </c>
      <c r="E23" s="38">
        <v>1</v>
      </c>
      <c r="F23" s="11">
        <v>562</v>
      </c>
      <c r="G23" s="11">
        <v>55</v>
      </c>
      <c r="H23" s="11">
        <v>57</v>
      </c>
      <c r="I23" s="11">
        <v>1071</v>
      </c>
      <c r="J23" s="11">
        <v>12</v>
      </c>
      <c r="K23" s="11">
        <v>55</v>
      </c>
      <c r="L23" s="11">
        <v>4751</v>
      </c>
      <c r="M23" s="11">
        <v>524</v>
      </c>
      <c r="N23" s="11">
        <v>6675</v>
      </c>
    </row>
    <row r="24" spans="1:14" x14ac:dyDescent="0.2">
      <c r="A24" s="12" t="s">
        <v>101</v>
      </c>
      <c r="B24" s="11">
        <v>8267</v>
      </c>
      <c r="C24" s="11">
        <v>23</v>
      </c>
      <c r="D24" s="38">
        <v>0</v>
      </c>
      <c r="E24" s="38">
        <v>5</v>
      </c>
      <c r="F24" s="11">
        <v>585</v>
      </c>
      <c r="G24" s="11">
        <v>74</v>
      </c>
      <c r="H24" s="11">
        <v>105</v>
      </c>
      <c r="I24" s="11">
        <v>1169</v>
      </c>
      <c r="J24" s="11">
        <v>16</v>
      </c>
      <c r="K24" s="11">
        <v>65</v>
      </c>
      <c r="L24" s="11">
        <v>5585</v>
      </c>
      <c r="M24" s="11">
        <v>640</v>
      </c>
      <c r="N24" s="11">
        <v>7733</v>
      </c>
    </row>
    <row r="25" spans="1:14" x14ac:dyDescent="0.2">
      <c r="A25" s="12" t="s">
        <v>152</v>
      </c>
      <c r="B25" s="11">
        <v>8609</v>
      </c>
      <c r="C25" s="11">
        <v>18</v>
      </c>
      <c r="D25" s="38">
        <v>0</v>
      </c>
      <c r="E25" s="38">
        <v>5</v>
      </c>
      <c r="F25" s="11">
        <v>596</v>
      </c>
      <c r="G25" s="11">
        <v>84</v>
      </c>
      <c r="H25" s="11">
        <v>103</v>
      </c>
      <c r="I25" s="11">
        <v>1212</v>
      </c>
      <c r="J25" s="11">
        <v>12</v>
      </c>
      <c r="K25" s="11">
        <v>57</v>
      </c>
      <c r="L25" s="11">
        <v>5989</v>
      </c>
      <c r="M25" s="11">
        <v>533</v>
      </c>
      <c r="N25" s="11">
        <v>8101</v>
      </c>
    </row>
    <row r="26" spans="1:14" x14ac:dyDescent="0.2">
      <c r="A26" s="17" t="s">
        <v>153</v>
      </c>
      <c r="B26" s="14">
        <v>8667</v>
      </c>
      <c r="C26" s="14">
        <v>26</v>
      </c>
      <c r="D26" s="42">
        <v>0</v>
      </c>
      <c r="E26" s="42">
        <v>0</v>
      </c>
      <c r="F26" s="14">
        <v>588</v>
      </c>
      <c r="G26" s="14">
        <v>92</v>
      </c>
      <c r="H26" s="14">
        <v>115</v>
      </c>
      <c r="I26" s="14">
        <v>1288</v>
      </c>
      <c r="J26" s="14">
        <v>20</v>
      </c>
      <c r="K26" s="14">
        <v>92</v>
      </c>
      <c r="L26" s="14">
        <v>5956</v>
      </c>
      <c r="M26" s="14">
        <v>490</v>
      </c>
      <c r="N26" s="14">
        <v>8113</v>
      </c>
    </row>
    <row r="27" spans="1:14" x14ac:dyDescent="0.2">
      <c r="A27" s="2" t="s">
        <v>102</v>
      </c>
      <c r="N27" s="19" t="s">
        <v>154</v>
      </c>
    </row>
  </sheetData>
  <mergeCells count="15">
    <mergeCell ref="A3:A5"/>
    <mergeCell ref="B3:M3"/>
    <mergeCell ref="N3:N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4D5F3-A07A-44EF-9D3E-4A2F3999A9BD}">
  <sheetPr>
    <pageSetUpPr fitToPage="1"/>
  </sheetPr>
  <dimension ref="A1:V75"/>
  <sheetViews>
    <sheetView topLeftCell="A9" zoomScaleNormal="100" workbookViewId="0">
      <selection activeCell="D26" sqref="D26"/>
    </sheetView>
  </sheetViews>
  <sheetFormatPr defaultRowHeight="13.2" x14ac:dyDescent="0.2"/>
  <cols>
    <col min="1" max="1" width="11.59765625" style="2" customWidth="1"/>
    <col min="2" max="22" width="6.8984375" style="2" customWidth="1"/>
    <col min="23" max="256" width="9" style="2"/>
    <col min="257" max="257" width="11.59765625" style="2" customWidth="1"/>
    <col min="258" max="278" width="6.8984375" style="2" customWidth="1"/>
    <col min="279" max="512" width="9" style="2"/>
    <col min="513" max="513" width="11.59765625" style="2" customWidth="1"/>
    <col min="514" max="534" width="6.8984375" style="2" customWidth="1"/>
    <col min="535" max="768" width="9" style="2"/>
    <col min="769" max="769" width="11.59765625" style="2" customWidth="1"/>
    <col min="770" max="790" width="6.8984375" style="2" customWidth="1"/>
    <col min="791" max="1024" width="9" style="2"/>
    <col min="1025" max="1025" width="11.59765625" style="2" customWidth="1"/>
    <col min="1026" max="1046" width="6.8984375" style="2" customWidth="1"/>
    <col min="1047" max="1280" width="9" style="2"/>
    <col min="1281" max="1281" width="11.59765625" style="2" customWidth="1"/>
    <col min="1282" max="1302" width="6.8984375" style="2" customWidth="1"/>
    <col min="1303" max="1536" width="9" style="2"/>
    <col min="1537" max="1537" width="11.59765625" style="2" customWidth="1"/>
    <col min="1538" max="1558" width="6.8984375" style="2" customWidth="1"/>
    <col min="1559" max="1792" width="9" style="2"/>
    <col min="1793" max="1793" width="11.59765625" style="2" customWidth="1"/>
    <col min="1794" max="1814" width="6.8984375" style="2" customWidth="1"/>
    <col min="1815" max="2048" width="9" style="2"/>
    <col min="2049" max="2049" width="11.59765625" style="2" customWidth="1"/>
    <col min="2050" max="2070" width="6.8984375" style="2" customWidth="1"/>
    <col min="2071" max="2304" width="9" style="2"/>
    <col min="2305" max="2305" width="11.59765625" style="2" customWidth="1"/>
    <col min="2306" max="2326" width="6.8984375" style="2" customWidth="1"/>
    <col min="2327" max="2560" width="9" style="2"/>
    <col min="2561" max="2561" width="11.59765625" style="2" customWidth="1"/>
    <col min="2562" max="2582" width="6.8984375" style="2" customWidth="1"/>
    <col min="2583" max="2816" width="9" style="2"/>
    <col min="2817" max="2817" width="11.59765625" style="2" customWidth="1"/>
    <col min="2818" max="2838" width="6.8984375" style="2" customWidth="1"/>
    <col min="2839" max="3072" width="9" style="2"/>
    <col min="3073" max="3073" width="11.59765625" style="2" customWidth="1"/>
    <col min="3074" max="3094" width="6.8984375" style="2" customWidth="1"/>
    <col min="3095" max="3328" width="9" style="2"/>
    <col min="3329" max="3329" width="11.59765625" style="2" customWidth="1"/>
    <col min="3330" max="3350" width="6.8984375" style="2" customWidth="1"/>
    <col min="3351" max="3584" width="9" style="2"/>
    <col min="3585" max="3585" width="11.59765625" style="2" customWidth="1"/>
    <col min="3586" max="3606" width="6.8984375" style="2" customWidth="1"/>
    <col min="3607" max="3840" width="9" style="2"/>
    <col min="3841" max="3841" width="11.59765625" style="2" customWidth="1"/>
    <col min="3842" max="3862" width="6.8984375" style="2" customWidth="1"/>
    <col min="3863" max="4096" width="9" style="2"/>
    <col min="4097" max="4097" width="11.59765625" style="2" customWidth="1"/>
    <col min="4098" max="4118" width="6.8984375" style="2" customWidth="1"/>
    <col min="4119" max="4352" width="9" style="2"/>
    <col min="4353" max="4353" width="11.59765625" style="2" customWidth="1"/>
    <col min="4354" max="4374" width="6.8984375" style="2" customWidth="1"/>
    <col min="4375" max="4608" width="9" style="2"/>
    <col min="4609" max="4609" width="11.59765625" style="2" customWidth="1"/>
    <col min="4610" max="4630" width="6.8984375" style="2" customWidth="1"/>
    <col min="4631" max="4864" width="9" style="2"/>
    <col min="4865" max="4865" width="11.59765625" style="2" customWidth="1"/>
    <col min="4866" max="4886" width="6.8984375" style="2" customWidth="1"/>
    <col min="4887" max="5120" width="9" style="2"/>
    <col min="5121" max="5121" width="11.59765625" style="2" customWidth="1"/>
    <col min="5122" max="5142" width="6.8984375" style="2" customWidth="1"/>
    <col min="5143" max="5376" width="9" style="2"/>
    <col min="5377" max="5377" width="11.59765625" style="2" customWidth="1"/>
    <col min="5378" max="5398" width="6.8984375" style="2" customWidth="1"/>
    <col min="5399" max="5632" width="9" style="2"/>
    <col min="5633" max="5633" width="11.59765625" style="2" customWidth="1"/>
    <col min="5634" max="5654" width="6.8984375" style="2" customWidth="1"/>
    <col min="5655" max="5888" width="9" style="2"/>
    <col min="5889" max="5889" width="11.59765625" style="2" customWidth="1"/>
    <col min="5890" max="5910" width="6.8984375" style="2" customWidth="1"/>
    <col min="5911" max="6144" width="9" style="2"/>
    <col min="6145" max="6145" width="11.59765625" style="2" customWidth="1"/>
    <col min="6146" max="6166" width="6.8984375" style="2" customWidth="1"/>
    <col min="6167" max="6400" width="9" style="2"/>
    <col min="6401" max="6401" width="11.59765625" style="2" customWidth="1"/>
    <col min="6402" max="6422" width="6.8984375" style="2" customWidth="1"/>
    <col min="6423" max="6656" width="9" style="2"/>
    <col min="6657" max="6657" width="11.59765625" style="2" customWidth="1"/>
    <col min="6658" max="6678" width="6.8984375" style="2" customWidth="1"/>
    <col min="6679" max="6912" width="9" style="2"/>
    <col min="6913" max="6913" width="11.59765625" style="2" customWidth="1"/>
    <col min="6914" max="6934" width="6.8984375" style="2" customWidth="1"/>
    <col min="6935" max="7168" width="9" style="2"/>
    <col min="7169" max="7169" width="11.59765625" style="2" customWidth="1"/>
    <col min="7170" max="7190" width="6.8984375" style="2" customWidth="1"/>
    <col min="7191" max="7424" width="9" style="2"/>
    <col min="7425" max="7425" width="11.59765625" style="2" customWidth="1"/>
    <col min="7426" max="7446" width="6.8984375" style="2" customWidth="1"/>
    <col min="7447" max="7680" width="9" style="2"/>
    <col min="7681" max="7681" width="11.59765625" style="2" customWidth="1"/>
    <col min="7682" max="7702" width="6.8984375" style="2" customWidth="1"/>
    <col min="7703" max="7936" width="9" style="2"/>
    <col min="7937" max="7937" width="11.59765625" style="2" customWidth="1"/>
    <col min="7938" max="7958" width="6.8984375" style="2" customWidth="1"/>
    <col min="7959" max="8192" width="9" style="2"/>
    <col min="8193" max="8193" width="11.59765625" style="2" customWidth="1"/>
    <col min="8194" max="8214" width="6.8984375" style="2" customWidth="1"/>
    <col min="8215" max="8448" width="9" style="2"/>
    <col min="8449" max="8449" width="11.59765625" style="2" customWidth="1"/>
    <col min="8450" max="8470" width="6.8984375" style="2" customWidth="1"/>
    <col min="8471" max="8704" width="9" style="2"/>
    <col min="8705" max="8705" width="11.59765625" style="2" customWidth="1"/>
    <col min="8706" max="8726" width="6.8984375" style="2" customWidth="1"/>
    <col min="8727" max="8960" width="9" style="2"/>
    <col min="8961" max="8961" width="11.59765625" style="2" customWidth="1"/>
    <col min="8962" max="8982" width="6.8984375" style="2" customWidth="1"/>
    <col min="8983" max="9216" width="9" style="2"/>
    <col min="9217" max="9217" width="11.59765625" style="2" customWidth="1"/>
    <col min="9218" max="9238" width="6.8984375" style="2" customWidth="1"/>
    <col min="9239" max="9472" width="9" style="2"/>
    <col min="9473" max="9473" width="11.59765625" style="2" customWidth="1"/>
    <col min="9474" max="9494" width="6.8984375" style="2" customWidth="1"/>
    <col min="9495" max="9728" width="9" style="2"/>
    <col min="9729" max="9729" width="11.59765625" style="2" customWidth="1"/>
    <col min="9730" max="9750" width="6.8984375" style="2" customWidth="1"/>
    <col min="9751" max="9984" width="9" style="2"/>
    <col min="9985" max="9985" width="11.59765625" style="2" customWidth="1"/>
    <col min="9986" max="10006" width="6.8984375" style="2" customWidth="1"/>
    <col min="10007" max="10240" width="9" style="2"/>
    <col min="10241" max="10241" width="11.59765625" style="2" customWidth="1"/>
    <col min="10242" max="10262" width="6.8984375" style="2" customWidth="1"/>
    <col min="10263" max="10496" width="9" style="2"/>
    <col min="10497" max="10497" width="11.59765625" style="2" customWidth="1"/>
    <col min="10498" max="10518" width="6.8984375" style="2" customWidth="1"/>
    <col min="10519" max="10752" width="9" style="2"/>
    <col min="10753" max="10753" width="11.59765625" style="2" customWidth="1"/>
    <col min="10754" max="10774" width="6.8984375" style="2" customWidth="1"/>
    <col min="10775" max="11008" width="9" style="2"/>
    <col min="11009" max="11009" width="11.59765625" style="2" customWidth="1"/>
    <col min="11010" max="11030" width="6.8984375" style="2" customWidth="1"/>
    <col min="11031" max="11264" width="9" style="2"/>
    <col min="11265" max="11265" width="11.59765625" style="2" customWidth="1"/>
    <col min="11266" max="11286" width="6.8984375" style="2" customWidth="1"/>
    <col min="11287" max="11520" width="9" style="2"/>
    <col min="11521" max="11521" width="11.59765625" style="2" customWidth="1"/>
    <col min="11522" max="11542" width="6.8984375" style="2" customWidth="1"/>
    <col min="11543" max="11776" width="9" style="2"/>
    <col min="11777" max="11777" width="11.59765625" style="2" customWidth="1"/>
    <col min="11778" max="11798" width="6.8984375" style="2" customWidth="1"/>
    <col min="11799" max="12032" width="9" style="2"/>
    <col min="12033" max="12033" width="11.59765625" style="2" customWidth="1"/>
    <col min="12034" max="12054" width="6.8984375" style="2" customWidth="1"/>
    <col min="12055" max="12288" width="9" style="2"/>
    <col min="12289" max="12289" width="11.59765625" style="2" customWidth="1"/>
    <col min="12290" max="12310" width="6.8984375" style="2" customWidth="1"/>
    <col min="12311" max="12544" width="9" style="2"/>
    <col min="12545" max="12545" width="11.59765625" style="2" customWidth="1"/>
    <col min="12546" max="12566" width="6.8984375" style="2" customWidth="1"/>
    <col min="12567" max="12800" width="9" style="2"/>
    <col min="12801" max="12801" width="11.59765625" style="2" customWidth="1"/>
    <col min="12802" max="12822" width="6.8984375" style="2" customWidth="1"/>
    <col min="12823" max="13056" width="9" style="2"/>
    <col min="13057" max="13057" width="11.59765625" style="2" customWidth="1"/>
    <col min="13058" max="13078" width="6.8984375" style="2" customWidth="1"/>
    <col min="13079" max="13312" width="9" style="2"/>
    <col min="13313" max="13313" width="11.59765625" style="2" customWidth="1"/>
    <col min="13314" max="13334" width="6.8984375" style="2" customWidth="1"/>
    <col min="13335" max="13568" width="9" style="2"/>
    <col min="13569" max="13569" width="11.59765625" style="2" customWidth="1"/>
    <col min="13570" max="13590" width="6.8984375" style="2" customWidth="1"/>
    <col min="13591" max="13824" width="9" style="2"/>
    <col min="13825" max="13825" width="11.59765625" style="2" customWidth="1"/>
    <col min="13826" max="13846" width="6.8984375" style="2" customWidth="1"/>
    <col min="13847" max="14080" width="9" style="2"/>
    <col min="14081" max="14081" width="11.59765625" style="2" customWidth="1"/>
    <col min="14082" max="14102" width="6.8984375" style="2" customWidth="1"/>
    <col min="14103" max="14336" width="9" style="2"/>
    <col min="14337" max="14337" width="11.59765625" style="2" customWidth="1"/>
    <col min="14338" max="14358" width="6.8984375" style="2" customWidth="1"/>
    <col min="14359" max="14592" width="9" style="2"/>
    <col min="14593" max="14593" width="11.59765625" style="2" customWidth="1"/>
    <col min="14594" max="14614" width="6.8984375" style="2" customWidth="1"/>
    <col min="14615" max="14848" width="9" style="2"/>
    <col min="14849" max="14849" width="11.59765625" style="2" customWidth="1"/>
    <col min="14850" max="14870" width="6.8984375" style="2" customWidth="1"/>
    <col min="14871" max="15104" width="9" style="2"/>
    <col min="15105" max="15105" width="11.59765625" style="2" customWidth="1"/>
    <col min="15106" max="15126" width="6.8984375" style="2" customWidth="1"/>
    <col min="15127" max="15360" width="9" style="2"/>
    <col min="15361" max="15361" width="11.59765625" style="2" customWidth="1"/>
    <col min="15362" max="15382" width="6.8984375" style="2" customWidth="1"/>
    <col min="15383" max="15616" width="9" style="2"/>
    <col min="15617" max="15617" width="11.59765625" style="2" customWidth="1"/>
    <col min="15618" max="15638" width="6.8984375" style="2" customWidth="1"/>
    <col min="15639" max="15872" width="9" style="2"/>
    <col min="15873" max="15873" width="11.59765625" style="2" customWidth="1"/>
    <col min="15874" max="15894" width="6.8984375" style="2" customWidth="1"/>
    <col min="15895" max="16128" width="9" style="2"/>
    <col min="16129" max="16129" width="11.59765625" style="2" customWidth="1"/>
    <col min="16130" max="16150" width="6.8984375" style="2" customWidth="1"/>
    <col min="16151" max="16384" width="9" style="2"/>
  </cols>
  <sheetData>
    <row r="1" spans="1:22" ht="19.2" x14ac:dyDescent="0.25">
      <c r="A1" s="1" t="s">
        <v>119</v>
      </c>
    </row>
    <row r="2" spans="1:22" ht="13.8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3"/>
      <c r="U2" s="3"/>
      <c r="V2" s="4" t="s">
        <v>120</v>
      </c>
    </row>
    <row r="3" spans="1:22" ht="13.8" thickTop="1" x14ac:dyDescent="0.2">
      <c r="A3" s="74" t="s">
        <v>40</v>
      </c>
      <c r="B3" s="76" t="s">
        <v>121</v>
      </c>
      <c r="C3" s="82"/>
      <c r="D3" s="82"/>
      <c r="E3" s="76" t="s">
        <v>122</v>
      </c>
      <c r="F3" s="82"/>
      <c r="G3" s="83"/>
      <c r="H3" s="76" t="s">
        <v>123</v>
      </c>
      <c r="I3" s="82"/>
      <c r="J3" s="83"/>
      <c r="K3" s="76" t="s">
        <v>124</v>
      </c>
      <c r="L3" s="82"/>
      <c r="M3" s="83"/>
      <c r="N3" s="76" t="s">
        <v>125</v>
      </c>
      <c r="O3" s="82"/>
      <c r="P3" s="83"/>
      <c r="Q3" s="76" t="s">
        <v>126</v>
      </c>
      <c r="R3" s="82"/>
      <c r="S3" s="83"/>
      <c r="T3" s="76" t="s">
        <v>127</v>
      </c>
      <c r="U3" s="82"/>
      <c r="V3" s="82"/>
    </row>
    <row r="4" spans="1:22" x14ac:dyDescent="0.2">
      <c r="A4" s="59"/>
      <c r="B4" s="35" t="s">
        <v>128</v>
      </c>
      <c r="C4" s="35" t="s">
        <v>129</v>
      </c>
      <c r="D4" s="35" t="s">
        <v>130</v>
      </c>
      <c r="E4" s="35" t="s">
        <v>128</v>
      </c>
      <c r="F4" s="35" t="s">
        <v>129</v>
      </c>
      <c r="G4" s="35" t="s">
        <v>130</v>
      </c>
      <c r="H4" s="35" t="s">
        <v>128</v>
      </c>
      <c r="I4" s="35" t="s">
        <v>129</v>
      </c>
      <c r="J4" s="35" t="s">
        <v>130</v>
      </c>
      <c r="K4" s="35" t="s">
        <v>128</v>
      </c>
      <c r="L4" s="35" t="s">
        <v>129</v>
      </c>
      <c r="M4" s="35" t="s">
        <v>130</v>
      </c>
      <c r="N4" s="35" t="s">
        <v>128</v>
      </c>
      <c r="O4" s="35" t="s">
        <v>129</v>
      </c>
      <c r="P4" s="35" t="s">
        <v>130</v>
      </c>
      <c r="Q4" s="35" t="s">
        <v>128</v>
      </c>
      <c r="R4" s="35" t="s">
        <v>129</v>
      </c>
      <c r="S4" s="35" t="s">
        <v>130</v>
      </c>
      <c r="T4" s="35" t="s">
        <v>128</v>
      </c>
      <c r="U4" s="35" t="s">
        <v>129</v>
      </c>
      <c r="V4" s="35" t="s">
        <v>130</v>
      </c>
    </row>
    <row r="5" spans="1:22" x14ac:dyDescent="0.2">
      <c r="A5" s="44" t="s">
        <v>10</v>
      </c>
      <c r="B5" s="11">
        <v>9</v>
      </c>
      <c r="C5" s="11">
        <v>1682</v>
      </c>
      <c r="D5" s="11">
        <v>1254</v>
      </c>
      <c r="E5" s="38">
        <v>1</v>
      </c>
      <c r="F5" s="11">
        <v>104</v>
      </c>
      <c r="G5" s="11">
        <v>84</v>
      </c>
      <c r="H5" s="38" t="s">
        <v>71</v>
      </c>
      <c r="I5" s="11">
        <v>126</v>
      </c>
      <c r="J5" s="11">
        <v>99</v>
      </c>
      <c r="K5" s="38" t="s">
        <v>71</v>
      </c>
      <c r="L5" s="11">
        <v>67</v>
      </c>
      <c r="M5" s="11">
        <v>55</v>
      </c>
      <c r="N5" s="38" t="s">
        <v>71</v>
      </c>
      <c r="O5" s="11">
        <v>78</v>
      </c>
      <c r="P5" s="11">
        <v>67</v>
      </c>
      <c r="Q5" s="38" t="s">
        <v>71</v>
      </c>
      <c r="R5" s="11">
        <v>113</v>
      </c>
      <c r="S5" s="11">
        <v>76</v>
      </c>
      <c r="T5" s="38" t="s">
        <v>71</v>
      </c>
      <c r="U5" s="11">
        <v>50</v>
      </c>
      <c r="V5" s="11">
        <v>37</v>
      </c>
    </row>
    <row r="6" spans="1:22" x14ac:dyDescent="0.2">
      <c r="A6" s="12" t="s">
        <v>92</v>
      </c>
      <c r="B6" s="11">
        <v>9</v>
      </c>
      <c r="C6" s="11">
        <v>1668</v>
      </c>
      <c r="D6" s="11">
        <v>1267</v>
      </c>
      <c r="E6" s="38" t="s">
        <v>91</v>
      </c>
      <c r="F6" s="11">
        <v>109</v>
      </c>
      <c r="G6" s="11">
        <v>87</v>
      </c>
      <c r="H6" s="38">
        <v>2</v>
      </c>
      <c r="I6" s="11">
        <v>100</v>
      </c>
      <c r="J6" s="11">
        <v>87</v>
      </c>
      <c r="K6" s="38">
        <v>1</v>
      </c>
      <c r="L6" s="11">
        <v>99</v>
      </c>
      <c r="M6" s="11">
        <v>82</v>
      </c>
      <c r="N6" s="38" t="s">
        <v>71</v>
      </c>
      <c r="O6" s="11">
        <v>85</v>
      </c>
      <c r="P6" s="11">
        <v>64</v>
      </c>
      <c r="Q6" s="38" t="s">
        <v>71</v>
      </c>
      <c r="R6" s="11">
        <v>92</v>
      </c>
      <c r="S6" s="11">
        <v>77</v>
      </c>
      <c r="T6" s="38" t="s">
        <v>71</v>
      </c>
      <c r="U6" s="11">
        <v>63</v>
      </c>
      <c r="V6" s="11">
        <v>45</v>
      </c>
    </row>
    <row r="7" spans="1:22" x14ac:dyDescent="0.2">
      <c r="A7" s="12" t="s">
        <v>93</v>
      </c>
      <c r="B7" s="11">
        <v>10</v>
      </c>
      <c r="C7" s="11">
        <v>1547</v>
      </c>
      <c r="D7" s="11">
        <v>1203</v>
      </c>
      <c r="E7" s="38" t="s">
        <v>91</v>
      </c>
      <c r="F7" s="11">
        <v>123</v>
      </c>
      <c r="G7" s="11">
        <v>97</v>
      </c>
      <c r="H7" s="38" t="s">
        <v>71</v>
      </c>
      <c r="I7" s="11">
        <v>145</v>
      </c>
      <c r="J7" s="11">
        <v>119</v>
      </c>
      <c r="K7" s="38" t="s">
        <v>71</v>
      </c>
      <c r="L7" s="11">
        <v>55</v>
      </c>
      <c r="M7" s="11">
        <v>45</v>
      </c>
      <c r="N7" s="38" t="s">
        <v>71</v>
      </c>
      <c r="O7" s="11">
        <v>85</v>
      </c>
      <c r="P7" s="11">
        <v>72</v>
      </c>
      <c r="Q7" s="38">
        <v>1</v>
      </c>
      <c r="R7" s="11">
        <v>93</v>
      </c>
      <c r="S7" s="11">
        <v>71</v>
      </c>
      <c r="T7" s="38" t="s">
        <v>71</v>
      </c>
      <c r="U7" s="11">
        <v>51</v>
      </c>
      <c r="V7" s="11">
        <v>43</v>
      </c>
    </row>
    <row r="8" spans="1:22" x14ac:dyDescent="0.2">
      <c r="A8" s="12" t="s">
        <v>59</v>
      </c>
      <c r="B8" s="11">
        <v>12</v>
      </c>
      <c r="C8" s="11">
        <v>1410</v>
      </c>
      <c r="D8" s="11">
        <v>1125</v>
      </c>
      <c r="E8" s="38">
        <v>1</v>
      </c>
      <c r="F8" s="11">
        <v>91</v>
      </c>
      <c r="G8" s="11">
        <v>70</v>
      </c>
      <c r="H8" s="38">
        <v>1</v>
      </c>
      <c r="I8" s="11">
        <v>133</v>
      </c>
      <c r="J8" s="11">
        <v>121</v>
      </c>
      <c r="K8" s="38" t="s">
        <v>71</v>
      </c>
      <c r="L8" s="11">
        <v>75</v>
      </c>
      <c r="M8" s="11">
        <v>63</v>
      </c>
      <c r="N8" s="38" t="s">
        <v>71</v>
      </c>
      <c r="O8" s="11">
        <v>65</v>
      </c>
      <c r="P8" s="11">
        <v>50</v>
      </c>
      <c r="Q8" s="38">
        <v>3</v>
      </c>
      <c r="R8" s="11">
        <v>81</v>
      </c>
      <c r="S8" s="11">
        <v>64</v>
      </c>
      <c r="T8" s="38">
        <v>1</v>
      </c>
      <c r="U8" s="11">
        <v>36</v>
      </c>
      <c r="V8" s="11">
        <v>35</v>
      </c>
    </row>
    <row r="9" spans="1:22" x14ac:dyDescent="0.2">
      <c r="A9" s="12" t="s">
        <v>60</v>
      </c>
      <c r="B9" s="11">
        <v>9</v>
      </c>
      <c r="C9" s="11">
        <v>1345</v>
      </c>
      <c r="D9" s="11">
        <v>1019</v>
      </c>
      <c r="E9" s="38" t="s">
        <v>91</v>
      </c>
      <c r="F9" s="11">
        <v>48</v>
      </c>
      <c r="G9" s="11">
        <v>40</v>
      </c>
      <c r="H9" s="38" t="s">
        <v>91</v>
      </c>
      <c r="I9" s="11">
        <v>142</v>
      </c>
      <c r="J9" s="11">
        <v>122</v>
      </c>
      <c r="K9" s="38" t="s">
        <v>71</v>
      </c>
      <c r="L9" s="11">
        <v>84</v>
      </c>
      <c r="M9" s="11">
        <v>65</v>
      </c>
      <c r="N9" s="38">
        <v>1</v>
      </c>
      <c r="O9" s="11">
        <v>53</v>
      </c>
      <c r="P9" s="11">
        <v>44</v>
      </c>
      <c r="Q9" s="38" t="s">
        <v>71</v>
      </c>
      <c r="R9" s="11">
        <v>79</v>
      </c>
      <c r="S9" s="11">
        <v>61</v>
      </c>
      <c r="T9" s="38" t="s">
        <v>71</v>
      </c>
      <c r="U9" s="11">
        <v>50</v>
      </c>
      <c r="V9" s="11">
        <v>39</v>
      </c>
    </row>
    <row r="10" spans="1:22" x14ac:dyDescent="0.2">
      <c r="A10" s="12" t="s">
        <v>95</v>
      </c>
      <c r="B10" s="11">
        <v>9</v>
      </c>
      <c r="C10" s="11">
        <v>1305</v>
      </c>
      <c r="D10" s="11">
        <v>1003</v>
      </c>
      <c r="E10" s="38" t="s">
        <v>91</v>
      </c>
      <c r="F10" s="11">
        <v>84</v>
      </c>
      <c r="G10" s="11">
        <v>68</v>
      </c>
      <c r="H10" s="38">
        <v>1</v>
      </c>
      <c r="I10" s="11">
        <v>116</v>
      </c>
      <c r="J10" s="11">
        <v>98</v>
      </c>
      <c r="K10" s="38" t="s">
        <v>71</v>
      </c>
      <c r="L10" s="11">
        <v>55</v>
      </c>
      <c r="M10" s="11">
        <v>45</v>
      </c>
      <c r="N10" s="38" t="s">
        <v>91</v>
      </c>
      <c r="O10" s="11">
        <v>85</v>
      </c>
      <c r="P10" s="11">
        <v>65</v>
      </c>
      <c r="Q10" s="38" t="s">
        <v>91</v>
      </c>
      <c r="R10" s="11">
        <v>92</v>
      </c>
      <c r="S10" s="11">
        <v>68</v>
      </c>
      <c r="T10" s="38" t="s">
        <v>71</v>
      </c>
      <c r="U10" s="11">
        <v>48</v>
      </c>
      <c r="V10" s="11">
        <v>32</v>
      </c>
    </row>
    <row r="11" spans="1:22" x14ac:dyDescent="0.2">
      <c r="A11" s="12" t="s">
        <v>62</v>
      </c>
      <c r="B11" s="11">
        <v>8</v>
      </c>
      <c r="C11" s="11">
        <v>1270</v>
      </c>
      <c r="D11" s="11">
        <v>973</v>
      </c>
      <c r="E11" s="38" t="s">
        <v>91</v>
      </c>
      <c r="F11" s="11">
        <v>65</v>
      </c>
      <c r="G11" s="11">
        <v>55</v>
      </c>
      <c r="H11" s="38" t="s">
        <v>91</v>
      </c>
      <c r="I11" s="11">
        <v>104</v>
      </c>
      <c r="J11" s="11">
        <v>81</v>
      </c>
      <c r="K11" s="38">
        <v>1</v>
      </c>
      <c r="L11" s="11">
        <v>83</v>
      </c>
      <c r="M11" s="11">
        <v>66</v>
      </c>
      <c r="N11" s="38" t="s">
        <v>91</v>
      </c>
      <c r="O11" s="11">
        <v>84</v>
      </c>
      <c r="P11" s="11">
        <v>61</v>
      </c>
      <c r="Q11" s="38" t="s">
        <v>71</v>
      </c>
      <c r="R11" s="11">
        <v>88</v>
      </c>
      <c r="S11" s="11">
        <v>64</v>
      </c>
      <c r="T11" s="38">
        <v>1</v>
      </c>
      <c r="U11" s="11">
        <v>50</v>
      </c>
      <c r="V11" s="11">
        <v>35</v>
      </c>
    </row>
    <row r="12" spans="1:22" x14ac:dyDescent="0.2">
      <c r="A12" s="12" t="s">
        <v>97</v>
      </c>
      <c r="B12" s="11">
        <v>14</v>
      </c>
      <c r="C12" s="11">
        <v>1111</v>
      </c>
      <c r="D12" s="11">
        <v>861</v>
      </c>
      <c r="E12" s="38" t="s">
        <v>91</v>
      </c>
      <c r="F12" s="11">
        <v>41</v>
      </c>
      <c r="G12" s="11">
        <v>36</v>
      </c>
      <c r="H12" s="38"/>
      <c r="I12" s="11">
        <v>89</v>
      </c>
      <c r="J12" s="11">
        <v>81</v>
      </c>
      <c r="K12" s="38">
        <v>1</v>
      </c>
      <c r="L12" s="11">
        <v>59</v>
      </c>
      <c r="M12" s="11">
        <v>50</v>
      </c>
      <c r="N12" s="38">
        <v>1</v>
      </c>
      <c r="O12" s="11">
        <v>63</v>
      </c>
      <c r="P12" s="11">
        <v>53</v>
      </c>
      <c r="Q12" s="38">
        <v>1</v>
      </c>
      <c r="R12" s="11">
        <v>62</v>
      </c>
      <c r="S12" s="11">
        <v>51</v>
      </c>
      <c r="T12" s="38">
        <v>1</v>
      </c>
      <c r="U12" s="11">
        <v>46</v>
      </c>
      <c r="V12" s="11">
        <v>29</v>
      </c>
    </row>
    <row r="13" spans="1:22" x14ac:dyDescent="0.2">
      <c r="A13" s="12" t="s">
        <v>98</v>
      </c>
      <c r="B13" s="11">
        <v>5</v>
      </c>
      <c r="C13" s="11">
        <v>959</v>
      </c>
      <c r="D13" s="11">
        <v>779</v>
      </c>
      <c r="E13" s="38" t="s">
        <v>91</v>
      </c>
      <c r="F13" s="11">
        <v>44</v>
      </c>
      <c r="G13" s="11">
        <v>38</v>
      </c>
      <c r="H13" s="38">
        <v>1</v>
      </c>
      <c r="I13" s="11">
        <v>104</v>
      </c>
      <c r="J13" s="11">
        <v>88</v>
      </c>
      <c r="K13" s="38">
        <v>1</v>
      </c>
      <c r="L13" s="11">
        <v>51</v>
      </c>
      <c r="M13" s="11">
        <v>42</v>
      </c>
      <c r="N13" s="38" t="s">
        <v>71</v>
      </c>
      <c r="O13" s="11">
        <v>42</v>
      </c>
      <c r="P13" s="11">
        <v>36</v>
      </c>
      <c r="Q13" s="38">
        <v>1</v>
      </c>
      <c r="R13" s="11">
        <v>55</v>
      </c>
      <c r="S13" s="11">
        <v>47</v>
      </c>
      <c r="T13" s="38" t="s">
        <v>71</v>
      </c>
      <c r="U13" s="11">
        <v>36</v>
      </c>
      <c r="V13" s="11">
        <v>30</v>
      </c>
    </row>
    <row r="14" spans="1:22" x14ac:dyDescent="0.2">
      <c r="A14" s="12" t="s">
        <v>65</v>
      </c>
      <c r="B14" s="11">
        <v>14</v>
      </c>
      <c r="C14" s="11">
        <v>977</v>
      </c>
      <c r="D14" s="11">
        <v>771</v>
      </c>
      <c r="E14" s="38" t="s">
        <v>91</v>
      </c>
      <c r="F14" s="11">
        <v>49</v>
      </c>
      <c r="G14" s="11">
        <v>48</v>
      </c>
      <c r="H14" s="38">
        <v>1</v>
      </c>
      <c r="I14" s="11">
        <v>79</v>
      </c>
      <c r="J14" s="11">
        <v>73</v>
      </c>
      <c r="K14" s="38">
        <v>1</v>
      </c>
      <c r="L14" s="11">
        <v>51</v>
      </c>
      <c r="M14" s="11">
        <v>42</v>
      </c>
      <c r="N14" s="38" t="s">
        <v>71</v>
      </c>
      <c r="O14" s="11">
        <v>45</v>
      </c>
      <c r="P14" s="11">
        <v>33</v>
      </c>
      <c r="Q14" s="38">
        <v>1</v>
      </c>
      <c r="R14" s="11">
        <v>61</v>
      </c>
      <c r="S14" s="11">
        <v>53</v>
      </c>
      <c r="T14" s="38" t="s">
        <v>71</v>
      </c>
      <c r="U14" s="11">
        <v>26</v>
      </c>
      <c r="V14" s="11">
        <v>19</v>
      </c>
    </row>
    <row r="15" spans="1:22" x14ac:dyDescent="0.2">
      <c r="A15" s="12" t="s">
        <v>66</v>
      </c>
      <c r="B15" s="11">
        <v>7</v>
      </c>
      <c r="C15" s="11">
        <v>816</v>
      </c>
      <c r="D15" s="11">
        <v>650</v>
      </c>
      <c r="E15" s="38">
        <v>1</v>
      </c>
      <c r="F15" s="11">
        <v>51</v>
      </c>
      <c r="G15" s="11">
        <v>42</v>
      </c>
      <c r="H15" s="38" t="s">
        <v>91</v>
      </c>
      <c r="I15" s="11">
        <v>62</v>
      </c>
      <c r="J15" s="11">
        <v>57</v>
      </c>
      <c r="K15" s="38" t="s">
        <v>91</v>
      </c>
      <c r="L15" s="11">
        <v>51</v>
      </c>
      <c r="M15" s="11">
        <v>43</v>
      </c>
      <c r="N15" s="38" t="s">
        <v>71</v>
      </c>
      <c r="O15" s="11">
        <v>37</v>
      </c>
      <c r="P15" s="11">
        <v>29</v>
      </c>
      <c r="Q15" s="38">
        <v>2</v>
      </c>
      <c r="R15" s="11">
        <v>68</v>
      </c>
      <c r="S15" s="11">
        <v>51</v>
      </c>
      <c r="T15" s="38" t="s">
        <v>71</v>
      </c>
      <c r="U15" s="11">
        <v>27</v>
      </c>
      <c r="V15" s="11">
        <v>19</v>
      </c>
    </row>
    <row r="16" spans="1:22" x14ac:dyDescent="0.2">
      <c r="A16" s="12" t="s">
        <v>67</v>
      </c>
      <c r="B16" s="38">
        <v>15</v>
      </c>
      <c r="C16" s="11">
        <v>820</v>
      </c>
      <c r="D16" s="11">
        <v>647</v>
      </c>
      <c r="E16" s="38" t="s">
        <v>91</v>
      </c>
      <c r="F16" s="11">
        <v>51</v>
      </c>
      <c r="G16" s="11">
        <v>40</v>
      </c>
      <c r="H16" s="38">
        <v>1</v>
      </c>
      <c r="I16" s="11">
        <v>63</v>
      </c>
      <c r="J16" s="11">
        <v>54</v>
      </c>
      <c r="K16" s="38">
        <v>3</v>
      </c>
      <c r="L16" s="11">
        <v>47</v>
      </c>
      <c r="M16" s="11">
        <v>44</v>
      </c>
      <c r="N16" s="38" t="s">
        <v>71</v>
      </c>
      <c r="O16" s="11">
        <v>48</v>
      </c>
      <c r="P16" s="11">
        <v>33</v>
      </c>
      <c r="Q16" s="38">
        <v>1</v>
      </c>
      <c r="R16" s="11">
        <v>66</v>
      </c>
      <c r="S16" s="11">
        <v>55</v>
      </c>
      <c r="T16" s="38" t="s">
        <v>71</v>
      </c>
      <c r="U16" s="11">
        <v>28</v>
      </c>
      <c r="V16" s="11">
        <v>17</v>
      </c>
    </row>
    <row r="17" spans="1:22" x14ac:dyDescent="0.2">
      <c r="A17" s="12" t="s">
        <v>68</v>
      </c>
      <c r="B17" s="38">
        <v>6</v>
      </c>
      <c r="C17" s="11">
        <v>625</v>
      </c>
      <c r="D17" s="11">
        <v>498</v>
      </c>
      <c r="E17" s="38">
        <v>1</v>
      </c>
      <c r="F17" s="11">
        <v>25</v>
      </c>
      <c r="G17" s="11">
        <v>20</v>
      </c>
      <c r="H17" s="38" t="s">
        <v>91</v>
      </c>
      <c r="I17" s="11">
        <v>44</v>
      </c>
      <c r="J17" s="11">
        <v>34</v>
      </c>
      <c r="K17" s="38" t="s">
        <v>91</v>
      </c>
      <c r="L17" s="11">
        <v>29</v>
      </c>
      <c r="M17" s="11">
        <v>24</v>
      </c>
      <c r="N17" s="38" t="s">
        <v>91</v>
      </c>
      <c r="O17" s="11">
        <v>25</v>
      </c>
      <c r="P17" s="11">
        <v>24</v>
      </c>
      <c r="Q17" s="38" t="s">
        <v>91</v>
      </c>
      <c r="R17" s="11">
        <v>56</v>
      </c>
      <c r="S17" s="11">
        <v>42</v>
      </c>
      <c r="T17" s="38">
        <v>1</v>
      </c>
      <c r="U17" s="11">
        <v>15</v>
      </c>
      <c r="V17" s="11">
        <v>14</v>
      </c>
    </row>
    <row r="18" spans="1:22" x14ac:dyDescent="0.2">
      <c r="A18" s="12" t="s">
        <v>69</v>
      </c>
      <c r="B18" s="38">
        <f t="shared" ref="B18:D19" si="0">SUM(E18,H18,K18,N18,Q18,T18,B42,E42,H42,K42,N42,Q42,T42,B66,E66,H66,K66,N66,Q66)</f>
        <v>1</v>
      </c>
      <c r="C18" s="38">
        <f t="shared" si="0"/>
        <v>534</v>
      </c>
      <c r="D18" s="38">
        <f t="shared" si="0"/>
        <v>423</v>
      </c>
      <c r="E18" s="38" t="s">
        <v>91</v>
      </c>
      <c r="F18" s="11">
        <v>19</v>
      </c>
      <c r="G18" s="11">
        <v>17</v>
      </c>
      <c r="H18" s="38" t="s">
        <v>91</v>
      </c>
      <c r="I18" s="11">
        <v>68</v>
      </c>
      <c r="J18" s="11">
        <v>58</v>
      </c>
      <c r="K18" s="38" t="s">
        <v>91</v>
      </c>
      <c r="L18" s="11">
        <v>29</v>
      </c>
      <c r="M18" s="11">
        <v>23</v>
      </c>
      <c r="N18" s="38" t="s">
        <v>91</v>
      </c>
      <c r="O18" s="11">
        <v>30</v>
      </c>
      <c r="P18" s="11">
        <v>25</v>
      </c>
      <c r="Q18" s="38" t="s">
        <v>91</v>
      </c>
      <c r="R18" s="11">
        <v>56</v>
      </c>
      <c r="S18" s="11">
        <v>44</v>
      </c>
      <c r="T18" s="38" t="s">
        <v>91</v>
      </c>
      <c r="U18" s="11">
        <v>8</v>
      </c>
      <c r="V18" s="11">
        <v>6</v>
      </c>
    </row>
    <row r="19" spans="1:22" x14ac:dyDescent="0.2">
      <c r="A19" s="12" t="s">
        <v>70</v>
      </c>
      <c r="B19" s="38">
        <f t="shared" si="0"/>
        <v>8</v>
      </c>
      <c r="C19" s="38">
        <f t="shared" si="0"/>
        <v>538</v>
      </c>
      <c r="D19" s="38">
        <f t="shared" si="0"/>
        <v>412</v>
      </c>
      <c r="E19" s="38">
        <v>1</v>
      </c>
      <c r="F19" s="11">
        <v>31</v>
      </c>
      <c r="G19" s="11">
        <v>25</v>
      </c>
      <c r="H19" s="38" t="s">
        <v>91</v>
      </c>
      <c r="I19" s="11">
        <v>50</v>
      </c>
      <c r="J19" s="11">
        <v>41</v>
      </c>
      <c r="K19" s="38">
        <v>2</v>
      </c>
      <c r="L19" s="11">
        <v>40</v>
      </c>
      <c r="M19" s="11">
        <v>31</v>
      </c>
      <c r="N19" s="38" t="s">
        <v>91</v>
      </c>
      <c r="O19" s="11">
        <v>33</v>
      </c>
      <c r="P19" s="11">
        <v>28</v>
      </c>
      <c r="Q19" s="38" t="s">
        <v>91</v>
      </c>
      <c r="R19" s="11">
        <v>33</v>
      </c>
      <c r="S19" s="11">
        <v>25</v>
      </c>
      <c r="T19" s="38">
        <v>1</v>
      </c>
      <c r="U19" s="11">
        <v>18</v>
      </c>
      <c r="V19" s="11">
        <v>14</v>
      </c>
    </row>
    <row r="20" spans="1:22" x14ac:dyDescent="0.2">
      <c r="A20" s="12" t="s">
        <v>25</v>
      </c>
      <c r="B20" s="38">
        <v>3</v>
      </c>
      <c r="C20" s="11">
        <v>394</v>
      </c>
      <c r="D20" s="11">
        <v>321</v>
      </c>
      <c r="E20" s="38" t="s">
        <v>91</v>
      </c>
      <c r="F20" s="11">
        <v>20</v>
      </c>
      <c r="G20" s="11">
        <v>17</v>
      </c>
      <c r="H20" s="38" t="s">
        <v>91</v>
      </c>
      <c r="I20" s="11">
        <v>32</v>
      </c>
      <c r="J20" s="11">
        <v>28</v>
      </c>
      <c r="K20" s="38" t="s">
        <v>91</v>
      </c>
      <c r="L20" s="11">
        <v>13</v>
      </c>
      <c r="M20" s="11">
        <v>12</v>
      </c>
      <c r="N20" s="38" t="s">
        <v>91</v>
      </c>
      <c r="O20" s="11">
        <v>23</v>
      </c>
      <c r="P20" s="11">
        <v>21</v>
      </c>
      <c r="Q20" s="38" t="s">
        <v>91</v>
      </c>
      <c r="R20" s="11">
        <v>34</v>
      </c>
      <c r="S20" s="11">
        <v>29</v>
      </c>
      <c r="T20" s="38" t="s">
        <v>91</v>
      </c>
      <c r="U20" s="11">
        <v>24</v>
      </c>
      <c r="V20" s="11">
        <v>13</v>
      </c>
    </row>
    <row r="21" spans="1:22" x14ac:dyDescent="0.2">
      <c r="A21" s="12" t="s">
        <v>131</v>
      </c>
      <c r="B21" s="38" t="s">
        <v>91</v>
      </c>
      <c r="C21" s="11">
        <v>313</v>
      </c>
      <c r="D21" s="11">
        <v>247</v>
      </c>
      <c r="E21" s="38" t="s">
        <v>91</v>
      </c>
      <c r="F21" s="11">
        <v>18</v>
      </c>
      <c r="G21" s="11">
        <v>16</v>
      </c>
      <c r="H21" s="38" t="s">
        <v>91</v>
      </c>
      <c r="I21" s="11">
        <v>27</v>
      </c>
      <c r="J21" s="11">
        <v>19</v>
      </c>
      <c r="K21" s="38" t="s">
        <v>91</v>
      </c>
      <c r="L21" s="11">
        <v>13</v>
      </c>
      <c r="M21" s="11">
        <v>11</v>
      </c>
      <c r="N21" s="38" t="s">
        <v>91</v>
      </c>
      <c r="O21" s="11">
        <v>16</v>
      </c>
      <c r="P21" s="11">
        <v>14</v>
      </c>
      <c r="Q21" s="38" t="s">
        <v>91</v>
      </c>
      <c r="R21" s="11">
        <v>29</v>
      </c>
      <c r="S21" s="11">
        <v>20</v>
      </c>
      <c r="T21" s="38" t="s">
        <v>91</v>
      </c>
      <c r="U21" s="11">
        <v>12</v>
      </c>
      <c r="V21" s="11">
        <v>10</v>
      </c>
    </row>
    <row r="22" spans="1:22" x14ac:dyDescent="0.2">
      <c r="A22" s="12" t="s">
        <v>73</v>
      </c>
      <c r="B22" s="38">
        <v>4</v>
      </c>
      <c r="C22" s="11">
        <v>223</v>
      </c>
      <c r="D22" s="11">
        <v>175</v>
      </c>
      <c r="E22" s="38">
        <v>0</v>
      </c>
      <c r="F22" s="11">
        <v>14</v>
      </c>
      <c r="G22" s="11">
        <v>11</v>
      </c>
      <c r="H22" s="38">
        <v>0</v>
      </c>
      <c r="I22" s="11">
        <v>24</v>
      </c>
      <c r="J22" s="11">
        <v>14</v>
      </c>
      <c r="K22" s="38">
        <v>0</v>
      </c>
      <c r="L22" s="11">
        <v>13</v>
      </c>
      <c r="M22" s="11">
        <v>10</v>
      </c>
      <c r="N22" s="38">
        <v>0</v>
      </c>
      <c r="O22" s="11">
        <v>9</v>
      </c>
      <c r="P22" s="11">
        <v>8</v>
      </c>
      <c r="Q22" s="38">
        <v>0</v>
      </c>
      <c r="R22" s="11">
        <v>13</v>
      </c>
      <c r="S22" s="11">
        <v>13</v>
      </c>
      <c r="T22" s="38">
        <v>0</v>
      </c>
      <c r="U22" s="11">
        <v>17</v>
      </c>
      <c r="V22" s="11">
        <v>14</v>
      </c>
    </row>
    <row r="23" spans="1:22" x14ac:dyDescent="0.2">
      <c r="A23" s="12" t="s">
        <v>74</v>
      </c>
      <c r="B23" s="38">
        <v>4</v>
      </c>
      <c r="C23" s="11">
        <v>240</v>
      </c>
      <c r="D23" s="11">
        <v>208</v>
      </c>
      <c r="E23" s="38">
        <v>0</v>
      </c>
      <c r="F23" s="11">
        <v>7</v>
      </c>
      <c r="G23" s="11">
        <v>6</v>
      </c>
      <c r="H23" s="38">
        <v>0</v>
      </c>
      <c r="I23" s="11">
        <v>15</v>
      </c>
      <c r="J23" s="11">
        <v>15</v>
      </c>
      <c r="K23" s="38">
        <v>0</v>
      </c>
      <c r="L23" s="11">
        <v>12</v>
      </c>
      <c r="M23" s="11">
        <v>10</v>
      </c>
      <c r="N23" s="38">
        <v>0</v>
      </c>
      <c r="O23" s="11">
        <v>13</v>
      </c>
      <c r="P23" s="11">
        <v>10</v>
      </c>
      <c r="Q23" s="38">
        <v>1</v>
      </c>
      <c r="R23" s="11">
        <v>19</v>
      </c>
      <c r="S23" s="11">
        <v>19</v>
      </c>
      <c r="T23" s="38">
        <v>0</v>
      </c>
      <c r="U23" s="11">
        <v>6</v>
      </c>
      <c r="V23" s="11">
        <v>5</v>
      </c>
    </row>
    <row r="24" spans="1:22" x14ac:dyDescent="0.2">
      <c r="A24" s="12" t="s">
        <v>150</v>
      </c>
      <c r="B24" s="38">
        <v>6</v>
      </c>
      <c r="C24" s="11">
        <v>233</v>
      </c>
      <c r="D24" s="11">
        <v>218</v>
      </c>
      <c r="E24" s="38">
        <v>0</v>
      </c>
      <c r="F24" s="11">
        <v>9</v>
      </c>
      <c r="G24" s="11">
        <v>9</v>
      </c>
      <c r="H24" s="38">
        <v>0</v>
      </c>
      <c r="I24" s="11">
        <v>21</v>
      </c>
      <c r="J24" s="11">
        <v>21</v>
      </c>
      <c r="K24" s="38">
        <v>0</v>
      </c>
      <c r="L24" s="11">
        <v>11</v>
      </c>
      <c r="M24" s="11">
        <v>10</v>
      </c>
      <c r="N24" s="38">
        <v>0</v>
      </c>
      <c r="O24" s="11">
        <v>12</v>
      </c>
      <c r="P24" s="11">
        <v>12</v>
      </c>
      <c r="Q24" s="38">
        <v>1</v>
      </c>
      <c r="R24" s="11">
        <v>21</v>
      </c>
      <c r="S24" s="11">
        <v>21</v>
      </c>
      <c r="T24" s="38">
        <v>0</v>
      </c>
      <c r="U24" s="11">
        <v>5</v>
      </c>
      <c r="V24" s="11">
        <v>5</v>
      </c>
    </row>
    <row r="25" spans="1:22" x14ac:dyDescent="0.2">
      <c r="A25" s="17" t="s">
        <v>151</v>
      </c>
      <c r="B25" s="13">
        <v>3</v>
      </c>
      <c r="C25" s="14">
        <v>237</v>
      </c>
      <c r="D25" s="14">
        <v>201</v>
      </c>
      <c r="E25" s="42">
        <v>0</v>
      </c>
      <c r="F25" s="14">
        <v>12</v>
      </c>
      <c r="G25" s="14">
        <v>12</v>
      </c>
      <c r="H25" s="42">
        <v>0</v>
      </c>
      <c r="I25" s="14">
        <v>29</v>
      </c>
      <c r="J25" s="14">
        <v>20</v>
      </c>
      <c r="K25" s="42">
        <v>0</v>
      </c>
      <c r="L25" s="14">
        <v>11</v>
      </c>
      <c r="M25" s="14">
        <v>9</v>
      </c>
      <c r="N25" s="42">
        <v>0</v>
      </c>
      <c r="O25" s="14">
        <v>9</v>
      </c>
      <c r="P25" s="14">
        <v>9</v>
      </c>
      <c r="Q25" s="42">
        <v>1</v>
      </c>
      <c r="R25" s="14">
        <v>21</v>
      </c>
      <c r="S25" s="14">
        <v>21</v>
      </c>
      <c r="T25" s="42">
        <v>0</v>
      </c>
      <c r="U25" s="14">
        <v>4</v>
      </c>
      <c r="V25" s="14">
        <v>4</v>
      </c>
    </row>
    <row r="26" spans="1:22" ht="24" customHeight="1" thickBot="1" x14ac:dyDescent="0.25">
      <c r="A26" s="45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3"/>
      <c r="U26" s="3"/>
      <c r="V26" s="3"/>
    </row>
    <row r="27" spans="1:22" ht="13.8" thickTop="1" x14ac:dyDescent="0.2">
      <c r="A27" s="74" t="s">
        <v>40</v>
      </c>
      <c r="B27" s="76" t="s">
        <v>132</v>
      </c>
      <c r="C27" s="82"/>
      <c r="D27" s="83"/>
      <c r="E27" s="76" t="s">
        <v>133</v>
      </c>
      <c r="F27" s="82"/>
      <c r="G27" s="83"/>
      <c r="H27" s="76" t="s">
        <v>134</v>
      </c>
      <c r="I27" s="82"/>
      <c r="J27" s="83"/>
      <c r="K27" s="76" t="s">
        <v>135</v>
      </c>
      <c r="L27" s="82"/>
      <c r="M27" s="83"/>
      <c r="N27" s="76" t="s">
        <v>136</v>
      </c>
      <c r="O27" s="82"/>
      <c r="P27" s="83"/>
      <c r="Q27" s="76" t="s">
        <v>137</v>
      </c>
      <c r="R27" s="82"/>
      <c r="S27" s="82"/>
      <c r="T27" s="84" t="s">
        <v>138</v>
      </c>
      <c r="U27" s="78"/>
      <c r="V27" s="78"/>
    </row>
    <row r="28" spans="1:22" ht="13.5" customHeight="1" x14ac:dyDescent="0.2">
      <c r="A28" s="59"/>
      <c r="B28" s="35" t="s">
        <v>128</v>
      </c>
      <c r="C28" s="35" t="s">
        <v>129</v>
      </c>
      <c r="D28" s="35" t="s">
        <v>130</v>
      </c>
      <c r="E28" s="35" t="s">
        <v>128</v>
      </c>
      <c r="F28" s="35" t="s">
        <v>129</v>
      </c>
      <c r="G28" s="35" t="s">
        <v>130</v>
      </c>
      <c r="H28" s="35" t="s">
        <v>128</v>
      </c>
      <c r="I28" s="35" t="s">
        <v>129</v>
      </c>
      <c r="J28" s="35" t="s">
        <v>130</v>
      </c>
      <c r="K28" s="35" t="s">
        <v>128</v>
      </c>
      <c r="L28" s="35" t="s">
        <v>129</v>
      </c>
      <c r="M28" s="35" t="s">
        <v>130</v>
      </c>
      <c r="N28" s="35" t="s">
        <v>128</v>
      </c>
      <c r="O28" s="35" t="s">
        <v>129</v>
      </c>
      <c r="P28" s="35" t="s">
        <v>130</v>
      </c>
      <c r="Q28" s="35" t="s">
        <v>128</v>
      </c>
      <c r="R28" s="35" t="s">
        <v>129</v>
      </c>
      <c r="S28" s="35" t="s">
        <v>130</v>
      </c>
      <c r="T28" s="35" t="s">
        <v>128</v>
      </c>
      <c r="U28" s="35" t="s">
        <v>129</v>
      </c>
      <c r="V28" s="35" t="s">
        <v>130</v>
      </c>
    </row>
    <row r="29" spans="1:22" x14ac:dyDescent="0.2">
      <c r="A29" s="44" t="s">
        <v>10</v>
      </c>
      <c r="B29" s="38">
        <v>1</v>
      </c>
      <c r="C29" s="11">
        <v>118</v>
      </c>
      <c r="D29" s="11">
        <v>98</v>
      </c>
      <c r="E29" s="38" t="s">
        <v>71</v>
      </c>
      <c r="F29" s="11">
        <v>62</v>
      </c>
      <c r="G29" s="11">
        <v>45</v>
      </c>
      <c r="H29" s="38" t="s">
        <v>71</v>
      </c>
      <c r="I29" s="11">
        <v>69</v>
      </c>
      <c r="J29" s="11">
        <v>52</v>
      </c>
      <c r="K29" s="38">
        <v>1</v>
      </c>
      <c r="L29" s="11">
        <v>22</v>
      </c>
      <c r="M29" s="11">
        <v>16</v>
      </c>
      <c r="N29" s="38" t="s">
        <v>71</v>
      </c>
      <c r="O29" s="11">
        <v>87</v>
      </c>
      <c r="P29" s="11">
        <v>70</v>
      </c>
      <c r="Q29" s="38">
        <v>2</v>
      </c>
      <c r="R29" s="11">
        <v>88</v>
      </c>
      <c r="S29" s="11">
        <v>67</v>
      </c>
      <c r="T29" s="38">
        <v>1</v>
      </c>
      <c r="U29" s="11">
        <v>197</v>
      </c>
      <c r="V29" s="11">
        <v>140</v>
      </c>
    </row>
    <row r="30" spans="1:22" x14ac:dyDescent="0.2">
      <c r="A30" s="12" t="s">
        <v>92</v>
      </c>
      <c r="B30" s="38" t="s">
        <v>71</v>
      </c>
      <c r="C30" s="11">
        <v>155</v>
      </c>
      <c r="D30" s="11">
        <v>116</v>
      </c>
      <c r="E30" s="38">
        <v>1</v>
      </c>
      <c r="F30" s="11">
        <v>88</v>
      </c>
      <c r="G30" s="11">
        <v>62</v>
      </c>
      <c r="H30" s="38" t="s">
        <v>71</v>
      </c>
      <c r="I30" s="11">
        <v>95</v>
      </c>
      <c r="J30" s="11">
        <v>69</v>
      </c>
      <c r="K30" s="38" t="s">
        <v>71</v>
      </c>
      <c r="L30" s="11">
        <v>20</v>
      </c>
      <c r="M30" s="11">
        <v>15</v>
      </c>
      <c r="N30" s="38" t="s">
        <v>71</v>
      </c>
      <c r="O30" s="11">
        <v>98</v>
      </c>
      <c r="P30" s="11">
        <v>69</v>
      </c>
      <c r="Q30" s="38" t="s">
        <v>71</v>
      </c>
      <c r="R30" s="11">
        <v>45</v>
      </c>
      <c r="S30" s="11">
        <v>33</v>
      </c>
      <c r="T30" s="38">
        <v>1</v>
      </c>
      <c r="U30" s="11">
        <v>206</v>
      </c>
      <c r="V30" s="11">
        <v>157</v>
      </c>
    </row>
    <row r="31" spans="1:22" x14ac:dyDescent="0.2">
      <c r="A31" s="12" t="s">
        <v>93</v>
      </c>
      <c r="B31" s="38" t="s">
        <v>71</v>
      </c>
      <c r="C31" s="11">
        <v>147</v>
      </c>
      <c r="D31" s="11">
        <v>125</v>
      </c>
      <c r="E31" s="38" t="s">
        <v>71</v>
      </c>
      <c r="F31" s="11">
        <v>65</v>
      </c>
      <c r="G31" s="11">
        <v>49</v>
      </c>
      <c r="H31" s="38">
        <v>1</v>
      </c>
      <c r="I31" s="11">
        <v>85</v>
      </c>
      <c r="J31" s="11">
        <v>60</v>
      </c>
      <c r="K31" s="38" t="s">
        <v>71</v>
      </c>
      <c r="L31" s="11">
        <v>21</v>
      </c>
      <c r="M31" s="11">
        <v>13</v>
      </c>
      <c r="N31" s="38">
        <v>4</v>
      </c>
      <c r="O31" s="11">
        <v>104</v>
      </c>
      <c r="P31" s="11">
        <v>73</v>
      </c>
      <c r="Q31" s="38">
        <v>1</v>
      </c>
      <c r="R31" s="11">
        <v>47</v>
      </c>
      <c r="S31" s="11">
        <v>39</v>
      </c>
      <c r="T31" s="38">
        <v>1</v>
      </c>
      <c r="U31" s="11">
        <v>157</v>
      </c>
      <c r="V31" s="11">
        <v>117</v>
      </c>
    </row>
    <row r="32" spans="1:22" x14ac:dyDescent="0.2">
      <c r="A32" s="12" t="s">
        <v>59</v>
      </c>
      <c r="B32" s="38" t="s">
        <v>71</v>
      </c>
      <c r="C32" s="11">
        <v>109</v>
      </c>
      <c r="D32" s="11">
        <v>86</v>
      </c>
      <c r="E32" s="38" t="s">
        <v>71</v>
      </c>
      <c r="F32" s="11">
        <v>53</v>
      </c>
      <c r="G32" s="11">
        <v>40</v>
      </c>
      <c r="H32" s="38" t="s">
        <v>71</v>
      </c>
      <c r="I32" s="11">
        <v>54</v>
      </c>
      <c r="J32" s="11">
        <v>44</v>
      </c>
      <c r="K32" s="38" t="s">
        <v>71</v>
      </c>
      <c r="L32" s="11">
        <v>10</v>
      </c>
      <c r="M32" s="11">
        <v>8</v>
      </c>
      <c r="N32" s="38">
        <v>2</v>
      </c>
      <c r="O32" s="11">
        <v>96</v>
      </c>
      <c r="P32" s="11">
        <v>73</v>
      </c>
      <c r="Q32" s="38" t="s">
        <v>71</v>
      </c>
      <c r="R32" s="11">
        <v>50</v>
      </c>
      <c r="S32" s="11">
        <v>39</v>
      </c>
      <c r="T32" s="38" t="s">
        <v>71</v>
      </c>
      <c r="U32" s="11">
        <v>212</v>
      </c>
      <c r="V32" s="11">
        <v>150</v>
      </c>
    </row>
    <row r="33" spans="1:22" x14ac:dyDescent="0.2">
      <c r="A33" s="12" t="s">
        <v>94</v>
      </c>
      <c r="B33" s="38" t="s">
        <v>71</v>
      </c>
      <c r="C33" s="11">
        <v>110</v>
      </c>
      <c r="D33" s="11">
        <v>85</v>
      </c>
      <c r="E33" s="38" t="s">
        <v>71</v>
      </c>
      <c r="F33" s="11">
        <v>47</v>
      </c>
      <c r="G33" s="11">
        <v>31</v>
      </c>
      <c r="H33" s="38" t="s">
        <v>71</v>
      </c>
      <c r="I33" s="11">
        <v>50</v>
      </c>
      <c r="J33" s="11">
        <v>40</v>
      </c>
      <c r="K33" s="38" t="s">
        <v>71</v>
      </c>
      <c r="L33" s="11">
        <v>17</v>
      </c>
      <c r="M33" s="11">
        <v>13</v>
      </c>
      <c r="N33" s="38" t="s">
        <v>71</v>
      </c>
      <c r="O33" s="11">
        <v>90</v>
      </c>
      <c r="P33" s="11">
        <v>65</v>
      </c>
      <c r="Q33" s="38" t="s">
        <v>71</v>
      </c>
      <c r="R33" s="11">
        <v>35</v>
      </c>
      <c r="S33" s="11">
        <v>27</v>
      </c>
      <c r="T33" s="38">
        <v>1</v>
      </c>
      <c r="U33" s="11">
        <v>186</v>
      </c>
      <c r="V33" s="11">
        <v>138</v>
      </c>
    </row>
    <row r="34" spans="1:22" x14ac:dyDescent="0.2">
      <c r="A34" s="12" t="s">
        <v>95</v>
      </c>
      <c r="B34" s="47">
        <v>2</v>
      </c>
      <c r="C34" s="11">
        <v>109</v>
      </c>
      <c r="D34" s="11">
        <v>82</v>
      </c>
      <c r="E34" s="38">
        <v>1</v>
      </c>
      <c r="F34" s="11">
        <v>57</v>
      </c>
      <c r="G34" s="11">
        <v>41</v>
      </c>
      <c r="H34" s="48" t="s">
        <v>71</v>
      </c>
      <c r="I34" s="11">
        <v>28</v>
      </c>
      <c r="J34" s="11">
        <v>24</v>
      </c>
      <c r="K34" s="38" t="s">
        <v>71</v>
      </c>
      <c r="L34" s="11">
        <v>10</v>
      </c>
      <c r="M34" s="11">
        <v>8</v>
      </c>
      <c r="N34" s="38" t="s">
        <v>71</v>
      </c>
      <c r="O34" s="11">
        <v>107</v>
      </c>
      <c r="P34" s="11">
        <v>78</v>
      </c>
      <c r="Q34" s="38">
        <v>1</v>
      </c>
      <c r="R34" s="11">
        <v>41</v>
      </c>
      <c r="S34" s="11">
        <v>29</v>
      </c>
      <c r="T34" s="38">
        <v>2</v>
      </c>
      <c r="U34" s="11">
        <v>164</v>
      </c>
      <c r="V34" s="11">
        <v>119</v>
      </c>
    </row>
    <row r="35" spans="1:22" x14ac:dyDescent="0.2">
      <c r="A35" s="12" t="s">
        <v>96</v>
      </c>
      <c r="B35" s="38" t="s">
        <v>71</v>
      </c>
      <c r="C35" s="11">
        <v>101</v>
      </c>
      <c r="D35" s="11">
        <v>82</v>
      </c>
      <c r="E35" s="38" t="s">
        <v>71</v>
      </c>
      <c r="F35" s="11">
        <v>52</v>
      </c>
      <c r="G35" s="11">
        <v>38</v>
      </c>
      <c r="H35" s="48" t="s">
        <v>71</v>
      </c>
      <c r="I35" s="11">
        <v>31</v>
      </c>
      <c r="J35" s="11">
        <v>26</v>
      </c>
      <c r="K35" s="38" t="s">
        <v>71</v>
      </c>
      <c r="L35" s="11">
        <v>16</v>
      </c>
      <c r="M35" s="11">
        <v>12</v>
      </c>
      <c r="N35" s="38" t="s">
        <v>71</v>
      </c>
      <c r="O35" s="11">
        <v>105</v>
      </c>
      <c r="P35" s="11">
        <v>79</v>
      </c>
      <c r="Q35" s="38" t="s">
        <v>71</v>
      </c>
      <c r="R35" s="11">
        <v>39</v>
      </c>
      <c r="S35" s="11">
        <v>31</v>
      </c>
      <c r="T35" s="38" t="s">
        <v>71</v>
      </c>
      <c r="U35" s="11">
        <v>127</v>
      </c>
      <c r="V35" s="11">
        <v>99</v>
      </c>
    </row>
    <row r="36" spans="1:22" x14ac:dyDescent="0.2">
      <c r="A36" s="12" t="s">
        <v>97</v>
      </c>
      <c r="B36" s="38" t="s">
        <v>71</v>
      </c>
      <c r="C36" s="11">
        <v>91</v>
      </c>
      <c r="D36" s="11">
        <v>70</v>
      </c>
      <c r="E36" s="38" t="s">
        <v>71</v>
      </c>
      <c r="F36" s="11">
        <v>44</v>
      </c>
      <c r="G36" s="11">
        <v>34</v>
      </c>
      <c r="H36" s="38">
        <v>3</v>
      </c>
      <c r="I36" s="11">
        <v>31</v>
      </c>
      <c r="J36" s="11">
        <v>21</v>
      </c>
      <c r="K36" s="38" t="s">
        <v>71</v>
      </c>
      <c r="L36" s="11">
        <v>12</v>
      </c>
      <c r="M36" s="11">
        <v>9</v>
      </c>
      <c r="N36" s="38" t="s">
        <v>71</v>
      </c>
      <c r="O36" s="11">
        <v>99</v>
      </c>
      <c r="P36" s="11">
        <v>67</v>
      </c>
      <c r="Q36" s="38">
        <v>1</v>
      </c>
      <c r="R36" s="11">
        <v>43</v>
      </c>
      <c r="S36" s="11">
        <v>31</v>
      </c>
      <c r="T36" s="38">
        <v>2</v>
      </c>
      <c r="U36" s="11">
        <v>169</v>
      </c>
      <c r="V36" s="11">
        <v>126</v>
      </c>
    </row>
    <row r="37" spans="1:22" x14ac:dyDescent="0.2">
      <c r="A37" s="12" t="s">
        <v>98</v>
      </c>
      <c r="B37" s="38" t="s">
        <v>71</v>
      </c>
      <c r="C37" s="11">
        <v>77</v>
      </c>
      <c r="D37" s="11">
        <v>69</v>
      </c>
      <c r="E37" s="38" t="s">
        <v>71</v>
      </c>
      <c r="F37" s="11">
        <v>34</v>
      </c>
      <c r="G37" s="11">
        <v>30</v>
      </c>
      <c r="H37" s="38">
        <v>1</v>
      </c>
      <c r="I37" s="11">
        <v>40</v>
      </c>
      <c r="J37" s="11">
        <v>27</v>
      </c>
      <c r="K37" s="38" t="s">
        <v>71</v>
      </c>
      <c r="L37" s="11">
        <v>14</v>
      </c>
      <c r="M37" s="11">
        <v>10</v>
      </c>
      <c r="N37" s="38" t="s">
        <v>71</v>
      </c>
      <c r="O37" s="11">
        <v>72</v>
      </c>
      <c r="P37" s="11">
        <v>59</v>
      </c>
      <c r="Q37" s="38" t="s">
        <v>71</v>
      </c>
      <c r="R37" s="11">
        <v>38</v>
      </c>
      <c r="S37" s="11">
        <v>30</v>
      </c>
      <c r="T37" s="38" t="s">
        <v>71</v>
      </c>
      <c r="U37" s="11">
        <v>96</v>
      </c>
      <c r="V37" s="11">
        <v>75</v>
      </c>
    </row>
    <row r="38" spans="1:22" x14ac:dyDescent="0.2">
      <c r="A38" s="12" t="s">
        <v>65</v>
      </c>
      <c r="B38" s="38">
        <v>1</v>
      </c>
      <c r="C38" s="11">
        <v>92</v>
      </c>
      <c r="D38" s="11">
        <v>71</v>
      </c>
      <c r="E38" s="38">
        <v>2</v>
      </c>
      <c r="F38" s="11">
        <v>38</v>
      </c>
      <c r="G38" s="11">
        <v>26</v>
      </c>
      <c r="H38" s="48" t="s">
        <v>71</v>
      </c>
      <c r="I38" s="11">
        <v>46</v>
      </c>
      <c r="J38" s="11">
        <v>36</v>
      </c>
      <c r="K38" s="38" t="s">
        <v>71</v>
      </c>
      <c r="L38" s="11">
        <v>13</v>
      </c>
      <c r="M38" s="11">
        <v>11</v>
      </c>
      <c r="N38" s="38">
        <v>3</v>
      </c>
      <c r="O38" s="11">
        <v>67</v>
      </c>
      <c r="P38" s="11">
        <v>54</v>
      </c>
      <c r="Q38" s="38">
        <v>1</v>
      </c>
      <c r="R38" s="11">
        <v>57</v>
      </c>
      <c r="S38" s="11">
        <v>41</v>
      </c>
      <c r="T38" s="38" t="s">
        <v>71</v>
      </c>
      <c r="U38" s="11">
        <v>89</v>
      </c>
      <c r="V38" s="11">
        <v>66</v>
      </c>
    </row>
    <row r="39" spans="1:22" x14ac:dyDescent="0.2">
      <c r="A39" s="12" t="s">
        <v>66</v>
      </c>
      <c r="B39" s="38" t="s">
        <v>71</v>
      </c>
      <c r="C39" s="11">
        <v>60</v>
      </c>
      <c r="D39" s="11">
        <v>51</v>
      </c>
      <c r="E39" s="38">
        <v>1</v>
      </c>
      <c r="F39" s="11">
        <v>38</v>
      </c>
      <c r="G39" s="11">
        <v>27</v>
      </c>
      <c r="H39" s="48" t="s">
        <v>71</v>
      </c>
      <c r="I39" s="11">
        <v>28</v>
      </c>
      <c r="J39" s="11">
        <v>24</v>
      </c>
      <c r="K39" s="38" t="s">
        <v>71</v>
      </c>
      <c r="L39" s="11">
        <v>12</v>
      </c>
      <c r="M39" s="11">
        <v>8</v>
      </c>
      <c r="N39" s="38" t="s">
        <v>71</v>
      </c>
      <c r="O39" s="11">
        <v>46</v>
      </c>
      <c r="P39" s="11">
        <v>35</v>
      </c>
      <c r="Q39" s="38">
        <v>1</v>
      </c>
      <c r="R39" s="11">
        <v>31</v>
      </c>
      <c r="S39" s="11">
        <v>26</v>
      </c>
      <c r="T39" s="38">
        <v>1</v>
      </c>
      <c r="U39" s="11">
        <v>99</v>
      </c>
      <c r="V39" s="11">
        <v>80</v>
      </c>
    </row>
    <row r="40" spans="1:22" x14ac:dyDescent="0.2">
      <c r="A40" s="12" t="s">
        <v>67</v>
      </c>
      <c r="B40" s="38" t="s">
        <v>71</v>
      </c>
      <c r="C40" s="11">
        <v>83</v>
      </c>
      <c r="D40" s="11">
        <v>65</v>
      </c>
      <c r="E40" s="38" t="s">
        <v>71</v>
      </c>
      <c r="F40" s="11">
        <v>35</v>
      </c>
      <c r="G40" s="11">
        <v>30</v>
      </c>
      <c r="H40" s="38" t="s">
        <v>71</v>
      </c>
      <c r="I40" s="11">
        <v>34</v>
      </c>
      <c r="J40" s="11">
        <v>22</v>
      </c>
      <c r="K40" s="38" t="s">
        <v>71</v>
      </c>
      <c r="L40" s="11">
        <v>13</v>
      </c>
      <c r="M40" s="11">
        <v>9</v>
      </c>
      <c r="N40" s="38">
        <v>1</v>
      </c>
      <c r="O40" s="11">
        <v>50</v>
      </c>
      <c r="P40" s="11">
        <v>36</v>
      </c>
      <c r="Q40" s="38">
        <v>3</v>
      </c>
      <c r="R40" s="11">
        <v>29</v>
      </c>
      <c r="S40" s="11">
        <v>22</v>
      </c>
      <c r="T40" s="38" t="s">
        <v>71</v>
      </c>
      <c r="U40" s="11">
        <v>90</v>
      </c>
      <c r="V40" s="11">
        <v>77</v>
      </c>
    </row>
    <row r="41" spans="1:22" x14ac:dyDescent="0.2">
      <c r="A41" s="12" t="s">
        <v>68</v>
      </c>
      <c r="B41" s="38" t="s">
        <v>91</v>
      </c>
      <c r="C41" s="11">
        <v>67</v>
      </c>
      <c r="D41" s="11">
        <v>52</v>
      </c>
      <c r="E41" s="38" t="s">
        <v>91</v>
      </c>
      <c r="F41" s="11">
        <v>23</v>
      </c>
      <c r="G41" s="11">
        <v>20</v>
      </c>
      <c r="H41" s="38" t="s">
        <v>91</v>
      </c>
      <c r="I41" s="11">
        <v>38</v>
      </c>
      <c r="J41" s="11">
        <v>28</v>
      </c>
      <c r="K41" s="38" t="s">
        <v>91</v>
      </c>
      <c r="L41" s="11">
        <v>8</v>
      </c>
      <c r="M41" s="11">
        <v>6</v>
      </c>
      <c r="N41" s="38" t="s">
        <v>91</v>
      </c>
      <c r="O41" s="11">
        <v>31</v>
      </c>
      <c r="P41" s="11">
        <v>28</v>
      </c>
      <c r="Q41" s="38" t="s">
        <v>91</v>
      </c>
      <c r="R41" s="11">
        <v>29</v>
      </c>
      <c r="S41" s="11">
        <v>22</v>
      </c>
      <c r="T41" s="38" t="s">
        <v>91</v>
      </c>
      <c r="U41" s="11">
        <v>66</v>
      </c>
      <c r="V41" s="11">
        <v>47</v>
      </c>
    </row>
    <row r="42" spans="1:22" x14ac:dyDescent="0.2">
      <c r="A42" s="12" t="s">
        <v>69</v>
      </c>
      <c r="B42" s="38" t="s">
        <v>91</v>
      </c>
      <c r="C42" s="11">
        <v>51</v>
      </c>
      <c r="D42" s="11">
        <v>34</v>
      </c>
      <c r="E42" s="38" t="s">
        <v>91</v>
      </c>
      <c r="F42" s="11">
        <v>22</v>
      </c>
      <c r="G42" s="11">
        <v>19</v>
      </c>
      <c r="H42" s="38" t="s">
        <v>91</v>
      </c>
      <c r="I42" s="11">
        <v>27</v>
      </c>
      <c r="J42" s="11">
        <v>24</v>
      </c>
      <c r="K42" s="38" t="s">
        <v>91</v>
      </c>
      <c r="L42" s="11">
        <v>3</v>
      </c>
      <c r="M42" s="11">
        <v>3</v>
      </c>
      <c r="N42" s="38" t="s">
        <v>91</v>
      </c>
      <c r="O42" s="11">
        <v>48</v>
      </c>
      <c r="P42" s="11">
        <v>30</v>
      </c>
      <c r="Q42" s="38" t="s">
        <v>91</v>
      </c>
      <c r="R42" s="11">
        <v>11</v>
      </c>
      <c r="S42" s="11">
        <v>8</v>
      </c>
      <c r="T42" s="38" t="s">
        <v>91</v>
      </c>
      <c r="U42" s="11">
        <v>40</v>
      </c>
      <c r="V42" s="11">
        <v>34</v>
      </c>
    </row>
    <row r="43" spans="1:22" x14ac:dyDescent="0.2">
      <c r="A43" s="12" t="s">
        <v>70</v>
      </c>
      <c r="B43" s="38">
        <v>1</v>
      </c>
      <c r="C43" s="11">
        <v>38</v>
      </c>
      <c r="D43" s="11">
        <v>30</v>
      </c>
      <c r="E43" s="38" t="s">
        <v>91</v>
      </c>
      <c r="F43" s="11">
        <v>20</v>
      </c>
      <c r="G43" s="11">
        <v>13</v>
      </c>
      <c r="H43" s="38" t="s">
        <v>91</v>
      </c>
      <c r="I43" s="11">
        <v>21</v>
      </c>
      <c r="J43" s="11">
        <v>19</v>
      </c>
      <c r="K43" s="38" t="s">
        <v>91</v>
      </c>
      <c r="L43" s="11">
        <v>6</v>
      </c>
      <c r="M43" s="11">
        <v>5</v>
      </c>
      <c r="N43" s="38" t="s">
        <v>91</v>
      </c>
      <c r="O43" s="11">
        <v>42</v>
      </c>
      <c r="P43" s="11">
        <v>26</v>
      </c>
      <c r="Q43" s="38" t="s">
        <v>91</v>
      </c>
      <c r="R43" s="11">
        <v>23</v>
      </c>
      <c r="S43" s="11">
        <v>19</v>
      </c>
      <c r="T43" s="38" t="s">
        <v>91</v>
      </c>
      <c r="U43" s="11">
        <v>53</v>
      </c>
      <c r="V43" s="11">
        <v>45</v>
      </c>
    </row>
    <row r="44" spans="1:22" x14ac:dyDescent="0.2">
      <c r="A44" s="12" t="s">
        <v>25</v>
      </c>
      <c r="B44" s="38" t="s">
        <v>91</v>
      </c>
      <c r="C44" s="11">
        <v>38</v>
      </c>
      <c r="D44" s="11">
        <v>34</v>
      </c>
      <c r="E44" s="38">
        <v>1</v>
      </c>
      <c r="F44" s="11">
        <v>10</v>
      </c>
      <c r="G44" s="11">
        <v>10</v>
      </c>
      <c r="H44" s="38" t="s">
        <v>91</v>
      </c>
      <c r="I44" s="11">
        <v>23</v>
      </c>
      <c r="J44" s="11">
        <v>18</v>
      </c>
      <c r="K44" s="38" t="s">
        <v>91</v>
      </c>
      <c r="L44" s="11">
        <v>7</v>
      </c>
      <c r="M44" s="11">
        <v>3</v>
      </c>
      <c r="N44" s="38" t="s">
        <v>91</v>
      </c>
      <c r="O44" s="11">
        <v>38</v>
      </c>
      <c r="P44" s="11">
        <v>26</v>
      </c>
      <c r="Q44" s="38" t="s">
        <v>91</v>
      </c>
      <c r="R44" s="11">
        <v>18</v>
      </c>
      <c r="S44" s="11">
        <v>15</v>
      </c>
      <c r="T44" s="38" t="s">
        <v>91</v>
      </c>
      <c r="U44" s="11">
        <v>38</v>
      </c>
      <c r="V44" s="11">
        <v>30</v>
      </c>
    </row>
    <row r="45" spans="1:22" x14ac:dyDescent="0.2">
      <c r="A45" s="12" t="s">
        <v>131</v>
      </c>
      <c r="B45" s="38" t="s">
        <v>91</v>
      </c>
      <c r="C45" s="11">
        <v>33</v>
      </c>
      <c r="D45" s="11">
        <v>25</v>
      </c>
      <c r="E45" s="38" t="s">
        <v>91</v>
      </c>
      <c r="F45" s="11">
        <v>10</v>
      </c>
      <c r="G45" s="11">
        <v>9</v>
      </c>
      <c r="H45" s="38" t="s">
        <v>91</v>
      </c>
      <c r="I45" s="11">
        <v>15</v>
      </c>
      <c r="J45" s="11">
        <v>12</v>
      </c>
      <c r="K45" s="38" t="s">
        <v>91</v>
      </c>
      <c r="L45" s="11">
        <v>4</v>
      </c>
      <c r="M45" s="11">
        <v>4</v>
      </c>
      <c r="N45" s="38" t="s">
        <v>91</v>
      </c>
      <c r="O45" s="11">
        <v>21</v>
      </c>
      <c r="P45" s="11">
        <v>16</v>
      </c>
      <c r="Q45" s="38" t="s">
        <v>91</v>
      </c>
      <c r="R45" s="11">
        <v>12</v>
      </c>
      <c r="S45" s="11">
        <v>9</v>
      </c>
      <c r="T45" s="38" t="s">
        <v>91</v>
      </c>
      <c r="U45" s="11">
        <v>36</v>
      </c>
      <c r="V45" s="11">
        <v>28</v>
      </c>
    </row>
    <row r="46" spans="1:22" x14ac:dyDescent="0.2">
      <c r="A46" s="12" t="s">
        <v>73</v>
      </c>
      <c r="B46" s="38">
        <v>0</v>
      </c>
      <c r="C46" s="11">
        <v>20</v>
      </c>
      <c r="D46" s="11">
        <v>14</v>
      </c>
      <c r="E46" s="38">
        <v>1</v>
      </c>
      <c r="F46" s="11">
        <v>4</v>
      </c>
      <c r="G46" s="11">
        <v>5</v>
      </c>
      <c r="H46" s="38">
        <v>0</v>
      </c>
      <c r="I46" s="11">
        <v>11</v>
      </c>
      <c r="J46" s="11">
        <v>11</v>
      </c>
      <c r="K46" s="38">
        <v>0</v>
      </c>
      <c r="L46" s="11">
        <v>2</v>
      </c>
      <c r="M46" s="11">
        <v>2</v>
      </c>
      <c r="N46" s="38">
        <v>0</v>
      </c>
      <c r="O46" s="11">
        <v>10</v>
      </c>
      <c r="P46" s="11">
        <v>6</v>
      </c>
      <c r="Q46" s="38">
        <v>0</v>
      </c>
      <c r="R46" s="11">
        <v>11</v>
      </c>
      <c r="S46" s="11">
        <v>7</v>
      </c>
      <c r="T46" s="38">
        <v>0</v>
      </c>
      <c r="U46" s="11">
        <v>23</v>
      </c>
      <c r="V46" s="11">
        <v>18</v>
      </c>
    </row>
    <row r="47" spans="1:22" x14ac:dyDescent="0.2">
      <c r="A47" s="12" t="s">
        <v>74</v>
      </c>
      <c r="B47" s="38">
        <v>0</v>
      </c>
      <c r="C47" s="11">
        <v>32</v>
      </c>
      <c r="D47" s="11">
        <v>27</v>
      </c>
      <c r="E47" s="38">
        <v>0</v>
      </c>
      <c r="F47" s="11">
        <v>10</v>
      </c>
      <c r="G47" s="11">
        <v>7</v>
      </c>
      <c r="H47" s="38">
        <v>0</v>
      </c>
      <c r="I47" s="11">
        <v>14</v>
      </c>
      <c r="J47" s="11">
        <v>12</v>
      </c>
      <c r="K47" s="38">
        <v>1</v>
      </c>
      <c r="L47" s="11">
        <v>1</v>
      </c>
      <c r="M47" s="11">
        <v>2</v>
      </c>
      <c r="N47" s="38">
        <v>0</v>
      </c>
      <c r="O47" s="11">
        <v>16</v>
      </c>
      <c r="P47" s="11">
        <v>11</v>
      </c>
      <c r="Q47" s="38">
        <v>1</v>
      </c>
      <c r="R47" s="11">
        <v>9</v>
      </c>
      <c r="S47" s="11">
        <v>7</v>
      </c>
      <c r="T47" s="38">
        <v>1</v>
      </c>
      <c r="U47" s="11">
        <v>40</v>
      </c>
      <c r="V47" s="11">
        <v>34</v>
      </c>
    </row>
    <row r="48" spans="1:22" x14ac:dyDescent="0.2">
      <c r="A48" s="12" t="s">
        <v>150</v>
      </c>
      <c r="B48" s="38">
        <v>1</v>
      </c>
      <c r="C48" s="11">
        <v>19</v>
      </c>
      <c r="D48" s="11">
        <v>19</v>
      </c>
      <c r="E48" s="38">
        <v>1</v>
      </c>
      <c r="F48" s="11">
        <v>21</v>
      </c>
      <c r="G48" s="11">
        <v>21</v>
      </c>
      <c r="H48" s="38">
        <v>0</v>
      </c>
      <c r="I48" s="11">
        <v>11</v>
      </c>
      <c r="J48" s="11">
        <v>10</v>
      </c>
      <c r="K48" s="38">
        <v>0</v>
      </c>
      <c r="L48" s="11">
        <v>4</v>
      </c>
      <c r="M48" s="11">
        <v>3</v>
      </c>
      <c r="N48" s="38">
        <v>0</v>
      </c>
      <c r="O48" s="11">
        <v>16</v>
      </c>
      <c r="P48" s="11">
        <v>13</v>
      </c>
      <c r="Q48" s="38">
        <v>1</v>
      </c>
      <c r="R48" s="11">
        <v>5</v>
      </c>
      <c r="S48" s="11">
        <v>6</v>
      </c>
      <c r="T48" s="38">
        <v>1</v>
      </c>
      <c r="U48" s="11">
        <v>27</v>
      </c>
      <c r="V48" s="11">
        <v>25</v>
      </c>
    </row>
    <row r="49" spans="1:22" x14ac:dyDescent="0.2">
      <c r="A49" s="17" t="s">
        <v>151</v>
      </c>
      <c r="B49" s="42">
        <v>0</v>
      </c>
      <c r="C49" s="14">
        <v>14</v>
      </c>
      <c r="D49" s="14">
        <v>13</v>
      </c>
      <c r="E49" s="42">
        <v>0</v>
      </c>
      <c r="F49" s="14">
        <v>9</v>
      </c>
      <c r="G49" s="14">
        <v>9</v>
      </c>
      <c r="H49" s="42">
        <v>0</v>
      </c>
      <c r="I49" s="14">
        <v>12</v>
      </c>
      <c r="J49" s="14">
        <v>8</v>
      </c>
      <c r="K49" s="42">
        <v>0</v>
      </c>
      <c r="L49" s="14">
        <v>1</v>
      </c>
      <c r="M49" s="14">
        <v>1</v>
      </c>
      <c r="N49" s="42">
        <v>0</v>
      </c>
      <c r="O49" s="14">
        <v>16</v>
      </c>
      <c r="P49" s="14">
        <v>13</v>
      </c>
      <c r="Q49" s="42">
        <v>0</v>
      </c>
      <c r="R49" s="14">
        <v>6</v>
      </c>
      <c r="S49" s="14">
        <v>6</v>
      </c>
      <c r="T49" s="42">
        <v>0</v>
      </c>
      <c r="U49" s="14">
        <v>37</v>
      </c>
      <c r="V49" s="14">
        <v>31</v>
      </c>
    </row>
    <row r="50" spans="1:22" ht="24.75" customHeight="1" thickBot="1" x14ac:dyDescent="0.25">
      <c r="A50" s="49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21"/>
      <c r="U50" s="21"/>
      <c r="V50" s="21"/>
    </row>
    <row r="51" spans="1:22" ht="13.8" thickTop="1" x14ac:dyDescent="0.2">
      <c r="A51" s="74" t="s">
        <v>40</v>
      </c>
      <c r="B51" s="76" t="s">
        <v>139</v>
      </c>
      <c r="C51" s="82"/>
      <c r="D51" s="83"/>
      <c r="E51" s="76" t="s">
        <v>140</v>
      </c>
      <c r="F51" s="82"/>
      <c r="G51" s="83"/>
      <c r="H51" s="76" t="s">
        <v>141</v>
      </c>
      <c r="I51" s="82"/>
      <c r="J51" s="83"/>
      <c r="K51" s="76" t="s">
        <v>142</v>
      </c>
      <c r="L51" s="82"/>
      <c r="M51" s="83"/>
      <c r="N51" s="76" t="s">
        <v>143</v>
      </c>
      <c r="O51" s="82"/>
      <c r="P51" s="83"/>
      <c r="Q51" s="84" t="s">
        <v>144</v>
      </c>
      <c r="R51" s="78"/>
      <c r="S51" s="78"/>
    </row>
    <row r="52" spans="1:22" ht="13.5" customHeight="1" x14ac:dyDescent="0.2">
      <c r="A52" s="59"/>
      <c r="B52" s="35" t="s">
        <v>128</v>
      </c>
      <c r="C52" s="35" t="s">
        <v>129</v>
      </c>
      <c r="D52" s="35" t="s">
        <v>130</v>
      </c>
      <c r="E52" s="35" t="s">
        <v>128</v>
      </c>
      <c r="F52" s="35" t="s">
        <v>129</v>
      </c>
      <c r="G52" s="35" t="s">
        <v>130</v>
      </c>
      <c r="H52" s="35" t="s">
        <v>128</v>
      </c>
      <c r="I52" s="35" t="s">
        <v>129</v>
      </c>
      <c r="J52" s="35" t="s">
        <v>130</v>
      </c>
      <c r="K52" s="51" t="s">
        <v>128</v>
      </c>
      <c r="L52" s="35" t="s">
        <v>129</v>
      </c>
      <c r="M52" s="35" t="s">
        <v>130</v>
      </c>
      <c r="N52" s="35" t="s">
        <v>128</v>
      </c>
      <c r="O52" s="35" t="s">
        <v>129</v>
      </c>
      <c r="P52" s="35" t="s">
        <v>130</v>
      </c>
      <c r="Q52" s="35" t="s">
        <v>128</v>
      </c>
      <c r="R52" s="35" t="s">
        <v>129</v>
      </c>
      <c r="S52" s="35" t="s">
        <v>130</v>
      </c>
    </row>
    <row r="53" spans="1:22" x14ac:dyDescent="0.2">
      <c r="A53" s="44" t="s">
        <v>10</v>
      </c>
      <c r="B53" s="11">
        <v>1</v>
      </c>
      <c r="C53" s="11">
        <v>221</v>
      </c>
      <c r="D53" s="11">
        <v>145</v>
      </c>
      <c r="E53" s="38" t="s">
        <v>71</v>
      </c>
      <c r="F53" s="11">
        <v>48</v>
      </c>
      <c r="G53" s="11">
        <v>41</v>
      </c>
      <c r="H53" s="38" t="s">
        <v>71</v>
      </c>
      <c r="I53" s="11">
        <v>88</v>
      </c>
      <c r="J53" s="11">
        <v>64</v>
      </c>
      <c r="K53" s="38" t="s">
        <v>71</v>
      </c>
      <c r="L53" s="11">
        <v>38</v>
      </c>
      <c r="M53" s="11">
        <v>29</v>
      </c>
      <c r="N53" s="38" t="s">
        <v>91</v>
      </c>
      <c r="O53" s="11">
        <v>65</v>
      </c>
      <c r="P53" s="11">
        <v>41</v>
      </c>
      <c r="Q53" s="38">
        <v>2</v>
      </c>
      <c r="R53" s="11">
        <v>41</v>
      </c>
      <c r="S53" s="11">
        <v>28</v>
      </c>
    </row>
    <row r="54" spans="1:22" x14ac:dyDescent="0.2">
      <c r="A54" s="12" t="s">
        <v>92</v>
      </c>
      <c r="B54" s="38">
        <v>1</v>
      </c>
      <c r="C54" s="11">
        <v>209</v>
      </c>
      <c r="D54" s="11">
        <v>147</v>
      </c>
      <c r="E54" s="38" t="s">
        <v>71</v>
      </c>
      <c r="F54" s="11">
        <v>24</v>
      </c>
      <c r="G54" s="11">
        <v>20</v>
      </c>
      <c r="H54" s="38">
        <v>2</v>
      </c>
      <c r="I54" s="11">
        <v>64</v>
      </c>
      <c r="J54" s="11">
        <v>48</v>
      </c>
      <c r="K54" s="38">
        <v>1</v>
      </c>
      <c r="L54" s="11">
        <v>33</v>
      </c>
      <c r="M54" s="11">
        <v>25</v>
      </c>
      <c r="N54" s="38" t="s">
        <v>91</v>
      </c>
      <c r="O54" s="11">
        <v>44</v>
      </c>
      <c r="P54" s="11">
        <v>35</v>
      </c>
      <c r="Q54" s="38" t="s">
        <v>91</v>
      </c>
      <c r="R54" s="11">
        <v>39</v>
      </c>
      <c r="S54" s="11">
        <v>29</v>
      </c>
    </row>
    <row r="55" spans="1:22" x14ac:dyDescent="0.2">
      <c r="A55" s="12" t="s">
        <v>93</v>
      </c>
      <c r="B55" s="11">
        <v>1</v>
      </c>
      <c r="C55" s="11">
        <v>177</v>
      </c>
      <c r="D55" s="11">
        <v>132</v>
      </c>
      <c r="E55" s="38" t="s">
        <v>71</v>
      </c>
      <c r="F55" s="11">
        <v>30</v>
      </c>
      <c r="G55" s="11">
        <v>24</v>
      </c>
      <c r="H55" s="38" t="s">
        <v>71</v>
      </c>
      <c r="I55" s="11">
        <v>49</v>
      </c>
      <c r="J55" s="11">
        <v>38</v>
      </c>
      <c r="K55" s="38" t="s">
        <v>71</v>
      </c>
      <c r="L55" s="11">
        <v>33</v>
      </c>
      <c r="M55" s="11">
        <v>25</v>
      </c>
      <c r="N55" s="38" t="s">
        <v>91</v>
      </c>
      <c r="O55" s="11">
        <v>51</v>
      </c>
      <c r="P55" s="11">
        <v>35</v>
      </c>
      <c r="Q55" s="11">
        <v>1</v>
      </c>
      <c r="R55" s="11">
        <v>29</v>
      </c>
      <c r="S55" s="11">
        <v>26</v>
      </c>
    </row>
    <row r="56" spans="1:22" x14ac:dyDescent="0.2">
      <c r="A56" s="12" t="s">
        <v>59</v>
      </c>
      <c r="B56" s="11">
        <v>1</v>
      </c>
      <c r="C56" s="11">
        <v>127</v>
      </c>
      <c r="D56" s="11">
        <v>106</v>
      </c>
      <c r="E56" s="38" t="s">
        <v>71</v>
      </c>
      <c r="F56" s="11">
        <v>47</v>
      </c>
      <c r="G56" s="11">
        <v>38</v>
      </c>
      <c r="H56" s="38">
        <v>1</v>
      </c>
      <c r="I56" s="11">
        <v>76</v>
      </c>
      <c r="J56" s="11">
        <v>59</v>
      </c>
      <c r="K56" s="38" t="s">
        <v>71</v>
      </c>
      <c r="L56" s="11">
        <v>25</v>
      </c>
      <c r="M56" s="11">
        <v>26</v>
      </c>
      <c r="N56" s="38">
        <v>1</v>
      </c>
      <c r="O56" s="11">
        <v>49</v>
      </c>
      <c r="P56" s="11">
        <v>38</v>
      </c>
      <c r="Q56" s="11">
        <v>1</v>
      </c>
      <c r="R56" s="11">
        <v>21</v>
      </c>
      <c r="S56" s="11">
        <v>15</v>
      </c>
    </row>
    <row r="57" spans="1:22" x14ac:dyDescent="0.2">
      <c r="A57" s="12" t="s">
        <v>94</v>
      </c>
      <c r="B57" s="10">
        <v>1</v>
      </c>
      <c r="C57" s="11">
        <v>152</v>
      </c>
      <c r="D57" s="11">
        <v>105</v>
      </c>
      <c r="E57" s="38">
        <v>1</v>
      </c>
      <c r="F57" s="11">
        <v>36</v>
      </c>
      <c r="G57" s="11">
        <v>24</v>
      </c>
      <c r="H57" s="38">
        <v>5</v>
      </c>
      <c r="I57" s="11">
        <v>50</v>
      </c>
      <c r="J57" s="11">
        <v>43</v>
      </c>
      <c r="K57" s="38" t="s">
        <v>71</v>
      </c>
      <c r="L57" s="11">
        <v>56</v>
      </c>
      <c r="M57" s="11">
        <v>32</v>
      </c>
      <c r="N57" s="38" t="s">
        <v>91</v>
      </c>
      <c r="O57" s="11">
        <v>40</v>
      </c>
      <c r="P57" s="11">
        <v>31</v>
      </c>
      <c r="Q57" s="38" t="s">
        <v>91</v>
      </c>
      <c r="R57" s="11">
        <v>20</v>
      </c>
      <c r="S57" s="11">
        <v>14</v>
      </c>
    </row>
    <row r="58" spans="1:22" x14ac:dyDescent="0.2">
      <c r="A58" s="12" t="s">
        <v>95</v>
      </c>
      <c r="B58" s="10">
        <v>1</v>
      </c>
      <c r="C58" s="11">
        <v>138</v>
      </c>
      <c r="D58" s="11">
        <v>106</v>
      </c>
      <c r="E58" s="38" t="s">
        <v>71</v>
      </c>
      <c r="F58" s="11">
        <v>28</v>
      </c>
      <c r="G58" s="11">
        <v>21</v>
      </c>
      <c r="H58" s="38" t="s">
        <v>71</v>
      </c>
      <c r="I58" s="11">
        <v>44</v>
      </c>
      <c r="J58" s="11">
        <v>38</v>
      </c>
      <c r="K58" s="38" t="s">
        <v>71</v>
      </c>
      <c r="L58" s="11">
        <v>37</v>
      </c>
      <c r="M58" s="11">
        <v>28</v>
      </c>
      <c r="N58" s="38">
        <v>1</v>
      </c>
      <c r="O58" s="11">
        <v>32</v>
      </c>
      <c r="P58" s="11">
        <v>31</v>
      </c>
      <c r="Q58" s="38" t="s">
        <v>91</v>
      </c>
      <c r="R58" s="11">
        <v>30</v>
      </c>
      <c r="S58" s="11">
        <v>22</v>
      </c>
    </row>
    <row r="59" spans="1:22" x14ac:dyDescent="0.2">
      <c r="A59" s="12" t="s">
        <v>96</v>
      </c>
      <c r="B59" s="10">
        <v>1</v>
      </c>
      <c r="C59" s="11">
        <v>125</v>
      </c>
      <c r="D59" s="11">
        <v>102</v>
      </c>
      <c r="E59" s="38" t="s">
        <v>71</v>
      </c>
      <c r="F59" s="11">
        <v>34</v>
      </c>
      <c r="G59" s="11">
        <v>24</v>
      </c>
      <c r="H59" s="38">
        <v>2</v>
      </c>
      <c r="I59" s="11">
        <v>50</v>
      </c>
      <c r="J59" s="11">
        <v>43</v>
      </c>
      <c r="K59" s="38" t="s">
        <v>71</v>
      </c>
      <c r="L59" s="11">
        <v>45</v>
      </c>
      <c r="M59" s="11">
        <v>26</v>
      </c>
      <c r="N59" s="38">
        <v>1</v>
      </c>
      <c r="O59" s="11">
        <v>45</v>
      </c>
      <c r="P59" s="11">
        <v>38</v>
      </c>
      <c r="Q59" s="38">
        <v>2</v>
      </c>
      <c r="R59" s="11">
        <v>26</v>
      </c>
      <c r="S59" s="11">
        <v>11</v>
      </c>
    </row>
    <row r="60" spans="1:22" x14ac:dyDescent="0.2">
      <c r="A60" s="12" t="s">
        <v>97</v>
      </c>
      <c r="B60" s="10">
        <v>1</v>
      </c>
      <c r="C60" s="11">
        <v>114</v>
      </c>
      <c r="D60" s="11">
        <v>87</v>
      </c>
      <c r="E60" s="38" t="s">
        <v>71</v>
      </c>
      <c r="F60" s="11">
        <v>18</v>
      </c>
      <c r="G60" s="11">
        <v>16</v>
      </c>
      <c r="H60" s="38" t="s">
        <v>71</v>
      </c>
      <c r="I60" s="11">
        <v>47</v>
      </c>
      <c r="J60" s="11">
        <v>39</v>
      </c>
      <c r="K60" s="38">
        <v>2</v>
      </c>
      <c r="L60" s="11">
        <v>22</v>
      </c>
      <c r="M60" s="11">
        <v>17</v>
      </c>
      <c r="N60" s="38">
        <v>1</v>
      </c>
      <c r="O60" s="11">
        <v>42</v>
      </c>
      <c r="P60" s="11">
        <v>33</v>
      </c>
      <c r="Q60" s="38" t="s">
        <v>91</v>
      </c>
      <c r="R60" s="11">
        <v>19</v>
      </c>
      <c r="S60" s="11">
        <v>11</v>
      </c>
    </row>
    <row r="61" spans="1:22" x14ac:dyDescent="0.2">
      <c r="A61" s="12" t="s">
        <v>98</v>
      </c>
      <c r="B61" s="38" t="s">
        <v>71</v>
      </c>
      <c r="C61" s="11">
        <v>104</v>
      </c>
      <c r="D61" s="11">
        <v>80</v>
      </c>
      <c r="E61" s="38" t="s">
        <v>71</v>
      </c>
      <c r="F61" s="11">
        <v>29</v>
      </c>
      <c r="G61" s="11">
        <v>25</v>
      </c>
      <c r="H61" s="38" t="s">
        <v>71</v>
      </c>
      <c r="I61" s="11">
        <v>44</v>
      </c>
      <c r="J61" s="11">
        <v>33</v>
      </c>
      <c r="K61" s="38" t="s">
        <v>71</v>
      </c>
      <c r="L61" s="11">
        <v>22</v>
      </c>
      <c r="M61" s="11">
        <v>17</v>
      </c>
      <c r="N61" s="38">
        <v>1</v>
      </c>
      <c r="O61" s="11">
        <v>42</v>
      </c>
      <c r="P61" s="11">
        <v>29</v>
      </c>
      <c r="Q61" s="38" t="s">
        <v>91</v>
      </c>
      <c r="R61" s="11">
        <v>15</v>
      </c>
      <c r="S61" s="11">
        <v>14</v>
      </c>
    </row>
    <row r="62" spans="1:22" x14ac:dyDescent="0.2">
      <c r="A62" s="12" t="s">
        <v>65</v>
      </c>
      <c r="B62" s="38">
        <v>1</v>
      </c>
      <c r="C62" s="11">
        <v>99</v>
      </c>
      <c r="D62" s="11">
        <v>77</v>
      </c>
      <c r="E62" s="38">
        <v>1</v>
      </c>
      <c r="F62" s="11">
        <v>28</v>
      </c>
      <c r="G62" s="11">
        <v>23</v>
      </c>
      <c r="H62" s="38">
        <v>1</v>
      </c>
      <c r="I62" s="11">
        <v>35</v>
      </c>
      <c r="J62" s="11">
        <v>30</v>
      </c>
      <c r="K62" s="38" t="s">
        <v>71</v>
      </c>
      <c r="L62" s="11">
        <v>28</v>
      </c>
      <c r="M62" s="11">
        <v>20</v>
      </c>
      <c r="N62" s="38" t="s">
        <v>71</v>
      </c>
      <c r="O62" s="11">
        <v>53</v>
      </c>
      <c r="P62" s="11">
        <v>37</v>
      </c>
      <c r="Q62" s="38">
        <v>1</v>
      </c>
      <c r="R62" s="11">
        <v>21</v>
      </c>
      <c r="S62" s="11">
        <v>11</v>
      </c>
    </row>
    <row r="63" spans="1:22" x14ac:dyDescent="0.2">
      <c r="A63" s="12" t="s">
        <v>66</v>
      </c>
      <c r="B63" s="38" t="s">
        <v>71</v>
      </c>
      <c r="C63" s="11">
        <v>72</v>
      </c>
      <c r="D63" s="11">
        <v>57</v>
      </c>
      <c r="E63" s="38" t="s">
        <v>71</v>
      </c>
      <c r="F63" s="11">
        <v>33</v>
      </c>
      <c r="G63" s="11">
        <v>23</v>
      </c>
      <c r="H63" s="38">
        <v>1</v>
      </c>
      <c r="I63" s="11">
        <v>28</v>
      </c>
      <c r="J63" s="11">
        <v>25</v>
      </c>
      <c r="K63" s="38" t="s">
        <v>71</v>
      </c>
      <c r="L63" s="11">
        <v>19</v>
      </c>
      <c r="M63" s="11">
        <v>15</v>
      </c>
      <c r="N63" s="38" t="s">
        <v>71</v>
      </c>
      <c r="O63" s="11">
        <v>36</v>
      </c>
      <c r="P63" s="11">
        <v>25</v>
      </c>
      <c r="Q63" s="38" t="s">
        <v>91</v>
      </c>
      <c r="R63" s="11">
        <v>18</v>
      </c>
      <c r="S63" s="11">
        <v>13</v>
      </c>
    </row>
    <row r="64" spans="1:22" x14ac:dyDescent="0.2">
      <c r="A64" s="12" t="s">
        <v>67</v>
      </c>
      <c r="B64" s="10">
        <v>2</v>
      </c>
      <c r="C64" s="11">
        <v>59</v>
      </c>
      <c r="D64" s="11">
        <v>50</v>
      </c>
      <c r="E64" s="38">
        <v>1</v>
      </c>
      <c r="F64" s="11">
        <v>25</v>
      </c>
      <c r="G64" s="11">
        <v>20</v>
      </c>
      <c r="H64" s="38" t="s">
        <v>71</v>
      </c>
      <c r="I64" s="11">
        <v>35</v>
      </c>
      <c r="J64" s="11">
        <v>25</v>
      </c>
      <c r="K64" s="38">
        <v>1</v>
      </c>
      <c r="L64" s="11">
        <v>24</v>
      </c>
      <c r="M64" s="11">
        <v>19</v>
      </c>
      <c r="N64" s="38">
        <v>1</v>
      </c>
      <c r="O64" s="11">
        <v>34</v>
      </c>
      <c r="P64" s="11">
        <v>24</v>
      </c>
      <c r="Q64" s="38">
        <v>1</v>
      </c>
      <c r="R64" s="11">
        <v>6</v>
      </c>
      <c r="S64" s="11">
        <v>5</v>
      </c>
      <c r="T64" s="38"/>
      <c r="U64" s="11"/>
      <c r="V64" s="11"/>
    </row>
    <row r="65" spans="1:22" x14ac:dyDescent="0.2">
      <c r="A65" s="12" t="s">
        <v>68</v>
      </c>
      <c r="B65" s="10">
        <v>1</v>
      </c>
      <c r="C65" s="11">
        <v>59</v>
      </c>
      <c r="D65" s="11">
        <v>52</v>
      </c>
      <c r="E65" s="38" t="s">
        <v>91</v>
      </c>
      <c r="F65" s="11">
        <v>17</v>
      </c>
      <c r="G65" s="11">
        <v>10</v>
      </c>
      <c r="H65" s="38" t="s">
        <v>91</v>
      </c>
      <c r="I65" s="11">
        <v>30</v>
      </c>
      <c r="J65" s="11">
        <v>24</v>
      </c>
      <c r="K65" s="38" t="s">
        <v>91</v>
      </c>
      <c r="L65" s="11">
        <v>12</v>
      </c>
      <c r="M65" s="11">
        <v>10</v>
      </c>
      <c r="N65" s="38">
        <v>1</v>
      </c>
      <c r="O65" s="11">
        <v>36</v>
      </c>
      <c r="P65" s="11">
        <v>31</v>
      </c>
      <c r="Q65" s="38">
        <v>2</v>
      </c>
      <c r="R65" s="11">
        <v>15</v>
      </c>
      <c r="S65" s="11">
        <v>10</v>
      </c>
      <c r="T65" s="38"/>
      <c r="U65" s="11"/>
      <c r="V65" s="11"/>
    </row>
    <row r="66" spans="1:22" x14ac:dyDescent="0.2">
      <c r="A66" s="12" t="s">
        <v>69</v>
      </c>
      <c r="B66" s="47" t="s">
        <v>91</v>
      </c>
      <c r="C66" s="11">
        <v>52</v>
      </c>
      <c r="D66" s="11">
        <v>41</v>
      </c>
      <c r="E66" s="38" t="s">
        <v>91</v>
      </c>
      <c r="F66" s="11">
        <v>10</v>
      </c>
      <c r="G66" s="11">
        <v>9</v>
      </c>
      <c r="H66" s="38" t="s">
        <v>91</v>
      </c>
      <c r="I66" s="11">
        <v>15</v>
      </c>
      <c r="J66" s="11">
        <v>13</v>
      </c>
      <c r="K66" s="38" t="s">
        <v>91</v>
      </c>
      <c r="L66" s="11">
        <v>5</v>
      </c>
      <c r="M66" s="11">
        <v>3</v>
      </c>
      <c r="N66" s="38" t="s">
        <v>91</v>
      </c>
      <c r="O66" s="11">
        <v>30</v>
      </c>
      <c r="P66" s="11">
        <v>23</v>
      </c>
      <c r="Q66" s="38">
        <v>1</v>
      </c>
      <c r="R66" s="11">
        <v>10</v>
      </c>
      <c r="S66" s="11">
        <v>9</v>
      </c>
      <c r="T66" s="38"/>
      <c r="U66" s="11"/>
      <c r="V66" s="11"/>
    </row>
    <row r="67" spans="1:22" x14ac:dyDescent="0.2">
      <c r="A67" s="12" t="s">
        <v>70</v>
      </c>
      <c r="B67" s="10">
        <v>1</v>
      </c>
      <c r="C67" s="11">
        <v>56</v>
      </c>
      <c r="D67" s="11">
        <v>41</v>
      </c>
      <c r="E67" s="38" t="s">
        <v>91</v>
      </c>
      <c r="F67" s="11">
        <v>16</v>
      </c>
      <c r="G67" s="11">
        <v>10</v>
      </c>
      <c r="H67" s="38" t="s">
        <v>91</v>
      </c>
      <c r="I67" s="11">
        <v>13</v>
      </c>
      <c r="J67" s="11">
        <v>10</v>
      </c>
      <c r="K67" s="38" t="s">
        <v>91</v>
      </c>
      <c r="L67" s="11">
        <v>10</v>
      </c>
      <c r="M67" s="11">
        <v>6</v>
      </c>
      <c r="N67" s="38" t="s">
        <v>91</v>
      </c>
      <c r="O67" s="11">
        <v>25</v>
      </c>
      <c r="P67" s="11">
        <v>17</v>
      </c>
      <c r="Q67" s="38">
        <v>2</v>
      </c>
      <c r="R67" s="11">
        <v>10</v>
      </c>
      <c r="S67" s="11">
        <v>7</v>
      </c>
      <c r="T67" s="38"/>
      <c r="U67" s="11"/>
      <c r="V67" s="11"/>
    </row>
    <row r="68" spans="1:22" x14ac:dyDescent="0.2">
      <c r="A68" s="12" t="s">
        <v>25</v>
      </c>
      <c r="B68" s="47">
        <v>1</v>
      </c>
      <c r="C68" s="11">
        <v>44</v>
      </c>
      <c r="D68" s="11">
        <v>37</v>
      </c>
      <c r="E68" s="38" t="s">
        <v>91</v>
      </c>
      <c r="F68" s="11">
        <v>5</v>
      </c>
      <c r="G68" s="11">
        <v>5</v>
      </c>
      <c r="H68" s="38">
        <v>1</v>
      </c>
      <c r="I68" s="11">
        <v>9</v>
      </c>
      <c r="J68" s="11">
        <v>9</v>
      </c>
      <c r="K68" s="38" t="s">
        <v>91</v>
      </c>
      <c r="L68" s="11">
        <v>6</v>
      </c>
      <c r="M68" s="11">
        <v>6</v>
      </c>
      <c r="N68" s="38" t="s">
        <v>91</v>
      </c>
      <c r="O68" s="11">
        <v>12</v>
      </c>
      <c r="P68" s="11">
        <v>8</v>
      </c>
      <c r="Q68" s="38" t="s">
        <v>91</v>
      </c>
      <c r="R68" s="38" t="s">
        <v>91</v>
      </c>
      <c r="S68" s="38" t="s">
        <v>91</v>
      </c>
    </row>
    <row r="69" spans="1:22" x14ac:dyDescent="0.2">
      <c r="A69" s="12" t="s">
        <v>131</v>
      </c>
      <c r="B69" s="47" t="s">
        <v>91</v>
      </c>
      <c r="C69" s="11">
        <v>26</v>
      </c>
      <c r="D69" s="11">
        <v>21</v>
      </c>
      <c r="E69" s="38" t="s">
        <v>91</v>
      </c>
      <c r="F69" s="11">
        <v>4</v>
      </c>
      <c r="G69" s="11">
        <v>4</v>
      </c>
      <c r="H69" s="38" t="s">
        <v>91</v>
      </c>
      <c r="I69" s="11">
        <v>6</v>
      </c>
      <c r="J69" s="11">
        <v>6</v>
      </c>
      <c r="K69" s="38" t="s">
        <v>91</v>
      </c>
      <c r="L69" s="11">
        <v>12</v>
      </c>
      <c r="M69" s="11">
        <v>10</v>
      </c>
      <c r="N69" s="38" t="s">
        <v>91</v>
      </c>
      <c r="O69" s="11">
        <v>13</v>
      </c>
      <c r="P69" s="11">
        <v>9</v>
      </c>
      <c r="Q69" s="38" t="s">
        <v>91</v>
      </c>
      <c r="R69" s="11">
        <v>6</v>
      </c>
      <c r="S69" s="11">
        <v>4</v>
      </c>
    </row>
    <row r="70" spans="1:22" x14ac:dyDescent="0.2">
      <c r="A70" s="12" t="s">
        <v>73</v>
      </c>
      <c r="B70" s="47">
        <v>1</v>
      </c>
      <c r="C70" s="11">
        <v>20</v>
      </c>
      <c r="D70" s="11">
        <v>19</v>
      </c>
      <c r="E70" s="38">
        <v>0</v>
      </c>
      <c r="F70" s="11">
        <v>5</v>
      </c>
      <c r="G70" s="11">
        <v>4</v>
      </c>
      <c r="H70" s="38">
        <v>2</v>
      </c>
      <c r="I70" s="11">
        <v>5</v>
      </c>
      <c r="J70" s="11">
        <v>4</v>
      </c>
      <c r="K70" s="38">
        <v>0</v>
      </c>
      <c r="L70" s="11">
        <v>9</v>
      </c>
      <c r="M70" s="11">
        <v>6</v>
      </c>
      <c r="N70" s="38">
        <v>0</v>
      </c>
      <c r="O70" s="11">
        <v>13</v>
      </c>
      <c r="P70" s="11">
        <v>9</v>
      </c>
      <c r="Q70" s="38">
        <v>0</v>
      </c>
      <c r="R70" s="11">
        <v>5</v>
      </c>
      <c r="S70" s="11">
        <v>4</v>
      </c>
    </row>
    <row r="71" spans="1:22" x14ac:dyDescent="0.2">
      <c r="A71" s="12" t="s">
        <v>74</v>
      </c>
      <c r="B71" s="47">
        <v>0</v>
      </c>
      <c r="C71" s="11">
        <v>16</v>
      </c>
      <c r="D71" s="11">
        <v>15</v>
      </c>
      <c r="E71" s="38">
        <v>0</v>
      </c>
      <c r="F71" s="11">
        <v>7</v>
      </c>
      <c r="G71" s="11">
        <v>6</v>
      </c>
      <c r="H71" s="38">
        <v>0</v>
      </c>
      <c r="I71" s="11">
        <v>3</v>
      </c>
      <c r="J71" s="11">
        <v>3</v>
      </c>
      <c r="K71" s="38">
        <v>0</v>
      </c>
      <c r="L71" s="11">
        <v>8</v>
      </c>
      <c r="M71" s="11">
        <v>7</v>
      </c>
      <c r="N71" s="38">
        <v>0</v>
      </c>
      <c r="O71" s="11">
        <v>12</v>
      </c>
      <c r="P71" s="11">
        <v>12</v>
      </c>
      <c r="Q71" s="38">
        <v>0</v>
      </c>
      <c r="R71" s="11">
        <v>7</v>
      </c>
      <c r="S71" s="11">
        <v>6</v>
      </c>
    </row>
    <row r="72" spans="1:22" x14ac:dyDescent="0.2">
      <c r="A72" s="12" t="s">
        <v>150</v>
      </c>
      <c r="B72" s="47">
        <v>0</v>
      </c>
      <c r="C72" s="11">
        <v>18</v>
      </c>
      <c r="D72" s="11">
        <v>16</v>
      </c>
      <c r="E72" s="38">
        <v>0</v>
      </c>
      <c r="F72" s="11">
        <v>3</v>
      </c>
      <c r="G72" s="11">
        <v>3</v>
      </c>
      <c r="H72" s="38">
        <v>0</v>
      </c>
      <c r="I72" s="11">
        <v>9</v>
      </c>
      <c r="J72" s="11">
        <v>8</v>
      </c>
      <c r="K72" s="38">
        <v>1</v>
      </c>
      <c r="L72" s="11">
        <v>2</v>
      </c>
      <c r="M72" s="11">
        <v>3</v>
      </c>
      <c r="N72" s="38">
        <v>0</v>
      </c>
      <c r="O72" s="11">
        <v>10</v>
      </c>
      <c r="P72" s="11">
        <v>9</v>
      </c>
      <c r="Q72" s="38">
        <v>0</v>
      </c>
      <c r="R72" s="11">
        <v>9</v>
      </c>
      <c r="S72" s="11">
        <v>4</v>
      </c>
    </row>
    <row r="73" spans="1:22" x14ac:dyDescent="0.2">
      <c r="A73" s="17" t="s">
        <v>151</v>
      </c>
      <c r="B73" s="13">
        <v>1</v>
      </c>
      <c r="C73" s="14">
        <v>31</v>
      </c>
      <c r="D73" s="14">
        <v>25</v>
      </c>
      <c r="E73" s="42">
        <v>0</v>
      </c>
      <c r="F73" s="14">
        <v>2</v>
      </c>
      <c r="G73" s="14">
        <v>2</v>
      </c>
      <c r="H73" s="42">
        <v>1</v>
      </c>
      <c r="I73" s="14">
        <v>9</v>
      </c>
      <c r="J73" s="14">
        <v>7</v>
      </c>
      <c r="K73" s="42">
        <v>0</v>
      </c>
      <c r="L73" s="14">
        <v>2</v>
      </c>
      <c r="M73" s="14">
        <v>2</v>
      </c>
      <c r="N73" s="42">
        <v>0</v>
      </c>
      <c r="O73" s="14">
        <v>4</v>
      </c>
      <c r="P73" s="14">
        <v>4</v>
      </c>
      <c r="Q73" s="42">
        <v>0</v>
      </c>
      <c r="R73" s="14">
        <v>8</v>
      </c>
      <c r="S73" s="14">
        <v>5</v>
      </c>
      <c r="T73" s="11"/>
    </row>
    <row r="74" spans="1:22" x14ac:dyDescent="0.2">
      <c r="S74" s="19" t="s">
        <v>145</v>
      </c>
    </row>
    <row r="75" spans="1:22" x14ac:dyDescent="0.2">
      <c r="A75" s="22"/>
    </row>
  </sheetData>
  <mergeCells count="23">
    <mergeCell ref="Q51:S51"/>
    <mergeCell ref="A51:A52"/>
    <mergeCell ref="B51:D51"/>
    <mergeCell ref="E51:G51"/>
    <mergeCell ref="H51:J51"/>
    <mergeCell ref="K51:M51"/>
    <mergeCell ref="N51:P51"/>
    <mergeCell ref="Q3:S3"/>
    <mergeCell ref="T3:V3"/>
    <mergeCell ref="A27:A28"/>
    <mergeCell ref="B27:D27"/>
    <mergeCell ref="E27:G27"/>
    <mergeCell ref="H27:J27"/>
    <mergeCell ref="K27:M27"/>
    <mergeCell ref="N27:P27"/>
    <mergeCell ref="Q27:S27"/>
    <mergeCell ref="T27:V27"/>
    <mergeCell ref="A3:A4"/>
    <mergeCell ref="B3:D3"/>
    <mergeCell ref="E3:G3"/>
    <mergeCell ref="H3:J3"/>
    <mergeCell ref="K3:M3"/>
    <mergeCell ref="N3:P3"/>
  </mergeCells>
  <phoneticPr fontId="3"/>
  <pageMargins left="0.70866141732283472" right="0.70866141732283472" top="0.74803149606299213" bottom="0.74803149606299213" header="0.31496062992125984" footer="0.31496062992125984"/>
  <pageSetup paperSize="9" scale="5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17-1</vt:lpstr>
      <vt:lpstr>17-2</vt:lpstr>
      <vt:lpstr>17-3</vt:lpstr>
      <vt:lpstr>17-4</vt:lpstr>
      <vt:lpstr>17-5</vt:lpstr>
      <vt:lpstr>17-6</vt:lpstr>
      <vt:lpstr>'17-1'!Print_Area</vt:lpstr>
      <vt:lpstr>'17-2'!Print_Area</vt:lpstr>
      <vt:lpstr>'17-3'!Print_Area</vt:lpstr>
      <vt:lpstr>'17-4'!Print_Area</vt:lpstr>
      <vt:lpstr>'17-5'!Print_Area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舟橋　雄太</dc:creator>
  <cp:lastModifiedBy>宇都宮　真星</cp:lastModifiedBy>
  <cp:lastPrinted>2026-03-13T05:55:51Z</cp:lastPrinted>
  <dcterms:created xsi:type="dcterms:W3CDTF">2024-02-13T00:31:12Z</dcterms:created>
  <dcterms:modified xsi:type="dcterms:W3CDTF">2026-03-25T04:51:39Z</dcterms:modified>
</cp:coreProperties>
</file>